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Student/Desktop/2025 Kidnapping/Four Blind Mice/"/>
    </mc:Choice>
  </mc:AlternateContent>
  <xr:revisionPtr revIDLastSave="0" documentId="13_ncr:1_{ACBDED4F-FF14-0047-81F1-0E0FE7F8510A}" xr6:coauthVersionLast="47" xr6:coauthVersionMax="47" xr10:uidLastSave="{00000000-0000-0000-0000-000000000000}"/>
  <bookViews>
    <workbookView xWindow="1000" yWindow="-16640" windowWidth="31420" windowHeight="16160" xr2:uid="{BE5AE5A9-E050-D447-900B-5201775A7BDF}"/>
  </bookViews>
  <sheets>
    <sheet name="Read Me First" sheetId="6" r:id="rId1"/>
    <sheet name="Sample" sheetId="8" r:id="rId2"/>
    <sheet name="GPA" sheetId="12" r:id="rId3"/>
    <sheet name="Module Components" sheetId="2" r:id="rId4"/>
  </sheets>
  <definedNames>
    <definedName name="Slicer_YEAR___SEM">#N/A</definedName>
    <definedName name="Slicer_YEAR___SEM2">#N/A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8" l="1"/>
  <c r="I22" i="8" s="1"/>
  <c r="M23" i="12"/>
  <c r="L23" i="12"/>
  <c r="M22" i="12"/>
  <c r="L22" i="12"/>
  <c r="M21" i="12"/>
  <c r="L21" i="12"/>
  <c r="M20" i="12"/>
  <c r="L20" i="12"/>
  <c r="M19" i="12"/>
  <c r="L19" i="12"/>
  <c r="M18" i="12"/>
  <c r="L18" i="12"/>
  <c r="M17" i="12"/>
  <c r="L17" i="12"/>
  <c r="M16" i="12"/>
  <c r="L16" i="12"/>
  <c r="M15" i="12"/>
  <c r="L15" i="12"/>
  <c r="M14" i="12"/>
  <c r="L14" i="12"/>
  <c r="M13" i="12"/>
  <c r="L13" i="12"/>
  <c r="H13" i="12"/>
  <c r="B7" i="12" s="1" a="1"/>
  <c r="B7" i="12" s="1"/>
  <c r="N23" i="12" l="1"/>
  <c r="N14" i="12"/>
  <c r="N22" i="12"/>
  <c r="N18" i="12"/>
  <c r="N16" i="12"/>
  <c r="N20" i="12"/>
  <c r="N15" i="12"/>
  <c r="C7" i="12" a="1"/>
  <c r="C7" i="12" s="1"/>
  <c r="C9" i="12" s="1"/>
  <c r="I13" i="12"/>
  <c r="N19" i="12"/>
  <c r="N21" i="12"/>
  <c r="N17" i="12"/>
  <c r="N13" i="12"/>
  <c r="E7" i="12" l="1"/>
  <c r="D7" i="12"/>
  <c r="H14" i="8" l="1"/>
  <c r="I14" i="8" s="1"/>
  <c r="H15" i="8"/>
  <c r="I15" i="8" s="1"/>
  <c r="H16" i="8"/>
  <c r="I16" i="8" s="1"/>
  <c r="H17" i="8"/>
  <c r="I17" i="8" s="1"/>
  <c r="H18" i="8"/>
  <c r="I18" i="8" s="1"/>
  <c r="H19" i="8"/>
  <c r="I19" i="8" s="1"/>
  <c r="H20" i="8"/>
  <c r="I20" i="8" s="1"/>
  <c r="H21" i="8"/>
  <c r="I21" i="8" s="1"/>
  <c r="R12" i="2"/>
  <c r="S12" i="2" s="1"/>
  <c r="R11" i="2"/>
  <c r="S11" i="2" s="1"/>
  <c r="H13" i="8" l="1"/>
  <c r="C7" i="8" l="1" a="1"/>
  <c r="C7" i="8" s="1"/>
  <c r="B7" i="8" a="1"/>
  <c r="B7" i="8" s="1"/>
  <c r="I13" i="8"/>
  <c r="M23" i="8"/>
  <c r="M22" i="8"/>
  <c r="M21" i="8"/>
  <c r="M18" i="8"/>
  <c r="M17" i="8"/>
  <c r="M16" i="8"/>
  <c r="M15" i="8"/>
  <c r="M19" i="8"/>
  <c r="M20" i="8"/>
  <c r="M14" i="8"/>
  <c r="L23" i="8"/>
  <c r="L15" i="8"/>
  <c r="L16" i="8"/>
  <c r="L17" i="8"/>
  <c r="L18" i="8"/>
  <c r="L19" i="8"/>
  <c r="L20" i="8"/>
  <c r="L21" i="8"/>
  <c r="L22" i="8"/>
  <c r="L14" i="8"/>
  <c r="L13" i="8"/>
  <c r="M13" i="8"/>
  <c r="E7" i="8" l="1"/>
  <c r="D7" i="8"/>
  <c r="N15" i="8"/>
  <c r="N13" i="8"/>
  <c r="C9" i="8"/>
  <c r="N22" i="8" l="1"/>
  <c r="N16" i="8"/>
  <c r="N14" i="8"/>
  <c r="N18" i="8" l="1"/>
  <c r="N20" i="8"/>
  <c r="N17" i="8"/>
  <c r="R10" i="2"/>
  <c r="S10" i="2" s="1"/>
  <c r="N23" i="8" l="1"/>
  <c r="N21" i="8"/>
  <c r="N19"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<sst xmlns="http://schemas.openxmlformats.org/spreadsheetml/2006/main" count="228" uniqueCount="106">
  <si>
    <t xml:space="preserve"> </t>
  </si>
  <si>
    <t>POLYTECHNIC</t>
  </si>
  <si>
    <t>GPA CALCULATOR</t>
  </si>
  <si>
    <t>REQUIREMENT</t>
  </si>
  <si>
    <t>TOTAL</t>
  </si>
  <si>
    <t>CUMULATIVE GPA</t>
  </si>
  <si>
    <t>Elective</t>
  </si>
  <si>
    <t>Compulsory</t>
  </si>
  <si>
    <t>DIST</t>
  </si>
  <si>
    <t>A</t>
  </si>
  <si>
    <t>B+</t>
  </si>
  <si>
    <t>B</t>
  </si>
  <si>
    <t>C+</t>
  </si>
  <si>
    <t>C</t>
  </si>
  <si>
    <t>D+</t>
  </si>
  <si>
    <t>D</t>
  </si>
  <si>
    <t>D-</t>
  </si>
  <si>
    <t>FAIL</t>
  </si>
  <si>
    <t>Year 1 / Sem 1</t>
  </si>
  <si>
    <t>Year 2 / Sem 1</t>
  </si>
  <si>
    <t>Year 2 / Sem 2</t>
  </si>
  <si>
    <t>Year 3 / Sem 1</t>
  </si>
  <si>
    <t>Year 3 / Sem 2</t>
  </si>
  <si>
    <t>Year 1 / Sem 2</t>
  </si>
  <si>
    <t>MODULES</t>
  </si>
  <si>
    <t>MODULE NAME</t>
  </si>
  <si>
    <t>GRADE</t>
  </si>
  <si>
    <t>GRADE POINT</t>
  </si>
  <si>
    <t>GP x CU</t>
  </si>
  <si>
    <t>YEAR / SEM</t>
  </si>
  <si>
    <t>SEMESTER GPA</t>
  </si>
  <si>
    <t>Cell and Molecular Genetics</t>
  </si>
  <si>
    <t>SUMMARY OF GRADES BREAKDOWN</t>
  </si>
  <si>
    <t>C1 WEIGHTAGE</t>
  </si>
  <si>
    <t>C2 WEIGHTAGE</t>
  </si>
  <si>
    <t>C4 WEIGHTAGE</t>
  </si>
  <si>
    <t>C5 WEIGHTAGE</t>
  </si>
  <si>
    <t>C6 WEIGHTAGE</t>
  </si>
  <si>
    <t>C1 SCORE</t>
  </si>
  <si>
    <t>C2 SCORE</t>
  </si>
  <si>
    <t>C3 SCORE</t>
  </si>
  <si>
    <t>C4 SCORE</t>
  </si>
  <si>
    <t>C5 SCORE</t>
  </si>
  <si>
    <t>C6 SCORE</t>
  </si>
  <si>
    <t>TOTAL SCORE</t>
  </si>
  <si>
    <t>C3 WEIGHTAGE2</t>
  </si>
  <si>
    <t>Range</t>
  </si>
  <si>
    <t>Bin</t>
  </si>
  <si>
    <t>Grade</t>
  </si>
  <si>
    <t>Grade Point</t>
  </si>
  <si>
    <t>50-55</t>
  </si>
  <si>
    <t>55-60</t>
  </si>
  <si>
    <t>60-65</t>
  </si>
  <si>
    <t>65-70</t>
  </si>
  <si>
    <t>70-75</t>
  </si>
  <si>
    <t>75-80</t>
  </si>
  <si>
    <t>80-100</t>
  </si>
  <si>
    <t>- Calculate a realistic estimate of your GPA for the next few semesters</t>
  </si>
  <si>
    <t>- Set a target GPA (e.g. for University) and track your progress each semester</t>
  </si>
  <si>
    <t>- Optimise your time and resouces needed for each module to get your desired GPA</t>
  </si>
  <si>
    <t>CP2301</t>
  </si>
  <si>
    <t>CP2302</t>
  </si>
  <si>
    <t>CP4001</t>
  </si>
  <si>
    <t>LC0254</t>
  </si>
  <si>
    <t>LC8001</t>
  </si>
  <si>
    <t>MS2101</t>
  </si>
  <si>
    <t>CP2303</t>
  </si>
  <si>
    <t>CP2304</t>
  </si>
  <si>
    <t>CP4006</t>
  </si>
  <si>
    <t>Contemporary Pornography</t>
  </si>
  <si>
    <t>Fundamental Snake Behaviour</t>
  </si>
  <si>
    <t>Advanced Snake Behaviour</t>
  </si>
  <si>
    <t>General Education</t>
  </si>
  <si>
    <t>Gender Studies</t>
  </si>
  <si>
    <t>Wasting Time with FOC</t>
  </si>
  <si>
    <t>Doing CIP for CCA Points</t>
  </si>
  <si>
    <t>Deluding Oneself</t>
  </si>
  <si>
    <t xml:space="preserve">SFG </t>
  </si>
  <si>
    <t>MODULE BREAKDOWN</t>
  </si>
  <si>
    <r>
      <t xml:space="preserve">With just </t>
    </r>
    <r>
      <rPr>
        <b/>
        <sz val="22"/>
        <color rgb="FFC00000"/>
        <rFont val="Calibri (Body)"/>
      </rPr>
      <t>5 straightforward steps</t>
    </r>
    <r>
      <rPr>
        <sz val="22"/>
        <color theme="1"/>
        <rFont val="Calibri"/>
        <family val="2"/>
        <scheme val="minor"/>
      </rPr>
      <t>, you will be able to use this comprehensive GPA Planner to:</t>
    </r>
  </si>
  <si>
    <t>- Key Features are in BLACK</t>
  </si>
  <si>
    <r>
      <t xml:space="preserve">- Instructions are in </t>
    </r>
    <r>
      <rPr>
        <sz val="22"/>
        <color rgb="FFC00000"/>
        <rFont val="Calibri (Body)"/>
      </rPr>
      <t>RED</t>
    </r>
  </si>
  <si>
    <t>- Estimate how much you need to score for various components in a module to get your desired grade</t>
  </si>
  <si>
    <t>Start exploring this GPA Planner with the walkthrough below!</t>
  </si>
  <si>
    <t>GRADE BREAKDOWN</t>
  </si>
  <si>
    <t>COMPULSORY</t>
  </si>
  <si>
    <t>ELECTIVE</t>
  </si>
  <si>
    <t>Difference</t>
  </si>
  <si>
    <r>
      <rPr>
        <b/>
        <sz val="9"/>
        <color theme="0"/>
        <rFont val="Arial"/>
        <family val="2"/>
      </rPr>
      <t>AHSAHDDahH</t>
    </r>
    <r>
      <rPr>
        <b/>
        <sz val="9"/>
        <color rgb="FF53D2D3"/>
        <rFont val="Arial"/>
        <family val="2"/>
      </rPr>
      <t>REQUIREMENT
NO. OF</t>
    </r>
  </si>
  <si>
    <t>MODULE COMPONENT CALCULATOR</t>
  </si>
  <si>
    <t>TLDR: Only edit the (1) Desired GPA, (2) Modules Table and (3) Module Weightage Table. Everything else will be updated automatically.</t>
  </si>
  <si>
    <t>Note: The "C" in the table below stands for the Component in your module</t>
  </si>
  <si>
    <t>Desired GPA for MEDICINE</t>
  </si>
  <si>
    <t>MODULE # (OPTIONAL)</t>
  </si>
  <si>
    <t xml:space="preserve">MODULE # (OPTIONAL) </t>
  </si>
  <si>
    <r>
      <rPr>
        <b/>
        <sz val="22"/>
        <color theme="1"/>
        <rFont val="Calibri (Body)"/>
      </rPr>
      <t>Thanks for using FBM Interactive GPA Planner!</t>
    </r>
    <r>
      <rPr>
        <b/>
        <sz val="22"/>
        <color rgb="FF37C9CC"/>
        <rFont val="Calibri"/>
        <family val="2"/>
        <scheme val="minor"/>
      </rPr>
      <t xml:space="preserve"> If you found it useful, please support us on instagram @fbm.sg</t>
    </r>
  </si>
  <si>
    <t>Year / Sem</t>
  </si>
  <si>
    <t>FINALGRADE</t>
  </si>
  <si>
    <t>Component Weightage</t>
  </si>
  <si>
    <t>Component Score</t>
  </si>
  <si>
    <t>CP4201</t>
  </si>
  <si>
    <t>CP6969</t>
  </si>
  <si>
    <t>Please download to use it</t>
  </si>
  <si>
    <t>Credit Unit</t>
  </si>
  <si>
    <t>Fail</t>
  </si>
  <si>
    <t>IMPORTANT: To remove any data in the table, either delete the entire table row or the respective cell content. DO NOT SELECT THE ENTIRE TABLE AND CLICK "CLEAR CONTENT". THIS WILL MESS UP ALL THE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</si>
</sst>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00"/>
    <numFmt numFmtId="165" formatCode="0.0"/>
  </numFmts>
  <fonts count="43" x14ac:knownFonts="1">
    <font>
      <sz val="12"/>
      <color theme="1"/>
      <name val="Calibri"/>
      <family val="2"/>
      <scheme val="minor"/>
    </font>
    <font>
      <sz val="12"/>
      <color theme="1"/>
      <name val="Calibri"/>
      <family val="2"/>
      <scheme val="minor"/>
    </font>
    <font>
      <b/>
      <sz val="13"/>
      <color theme="3"/>
      <name val="Calibri"/>
      <family val="2"/>
      <scheme val="minor"/>
    </font>
    <font>
      <sz val="10"/>
      <color rgb="FFA6A6A6"/>
      <name val="Arial"/>
      <family val="2"/>
    </font>
    <font>
      <sz val="12"/>
      <color rgb="FF1B6567"/>
      <name val="Arial"/>
      <family val="2"/>
    </font>
    <font>
      <sz val="28"/>
      <color rgb="FFFFFFFF"/>
      <name val="Arial"/>
      <family val="2"/>
    </font>
    <font>
      <b/>
      <sz val="13"/>
      <color rgb="FF37C9CC"/>
      <name val="Calibri"/>
      <family val="2"/>
      <scheme val="minor"/>
    </font>
    <font>
      <b/>
      <sz val="16"/>
      <color theme="1" tint="0.499984740745262"/>
      <name val="Arial"/>
      <family val="2"/>
    </font>
    <font>
      <sz val="12"/>
      <color theme="1" tint="0.499984740745262"/>
      <name val="Arial"/>
      <family val="2"/>
    </font>
    <font>
      <sz val="10"/>
      <color theme="1" tint="0.499984740745262"/>
      <name val="Arial"/>
      <family val="2"/>
    </font>
    <font>
      <b/>
      <sz val="12"/>
      <color rgb="FF37C9CC"/>
      <name val="Arial"/>
      <family val="2"/>
    </font>
    <font>
      <b/>
      <sz val="22"/>
      <color rgb="FF37C9CC"/>
      <name val="Arial"/>
      <family val="2"/>
    </font>
    <font>
      <b/>
      <sz val="22"/>
      <color theme="9"/>
      <name val="Arial"/>
      <family val="2"/>
    </font>
    <font>
      <sz val="8"/>
      <name val="Calibri"/>
      <family val="2"/>
      <scheme val="minor"/>
    </font>
    <font>
      <b/>
      <sz val="14"/>
      <color theme="1" tint="0.499984740745262"/>
      <name val="Arial"/>
      <family val="2"/>
    </font>
    <font>
      <b/>
      <sz val="16"/>
      <color rgb="FF37C9CC"/>
      <name val="Arial"/>
      <family val="2"/>
    </font>
    <font>
      <b/>
      <sz val="12"/>
      <color rgb="FFC00000"/>
      <name val="Arial"/>
      <family val="2"/>
    </font>
    <font>
      <b/>
      <sz val="12"/>
      <color rgb="FFFF9300"/>
      <name val="Arial"/>
      <family val="2"/>
    </font>
    <font>
      <b/>
      <sz val="12"/>
      <color theme="9"/>
      <name val="Arial"/>
      <family val="2"/>
    </font>
    <font>
      <b/>
      <sz val="12"/>
      <color theme="1" tint="0.499984740745262"/>
      <name val="Arial"/>
      <family val="2"/>
    </font>
    <font>
      <b/>
      <sz val="12"/>
      <color rgb="FF7030A0"/>
      <name val="Arial"/>
      <family val="2"/>
    </font>
    <font>
      <b/>
      <sz val="12"/>
      <color rgb="FF002060"/>
      <name val="Arial"/>
      <family val="2"/>
    </font>
    <font>
      <b/>
      <sz val="12"/>
      <color rgb="FF7D5E00"/>
      <name val="Arial"/>
      <family val="2"/>
    </font>
    <font>
      <b/>
      <sz val="12"/>
      <color rgb="FF4372C4"/>
      <name val="Arial"/>
      <family val="2"/>
    </font>
    <font>
      <b/>
      <sz val="12"/>
      <color theme="8"/>
      <name val="Arial"/>
      <family val="2"/>
    </font>
    <font>
      <sz val="12"/>
      <color theme="1" tint="0.499984740745262"/>
      <name val="Calibri"/>
      <family val="2"/>
      <scheme val="minor"/>
    </font>
    <font>
      <b/>
      <sz val="16"/>
      <color rgb="FF1B6567"/>
      <name val="Arial"/>
      <family val="2"/>
    </font>
    <font>
      <sz val="34"/>
      <color rgb="FF808080"/>
      <name val="Arial"/>
      <family val="2"/>
    </font>
    <font>
      <sz val="12"/>
      <color rgb="FFF2F2F2"/>
      <name val="Arial"/>
      <family val="2"/>
    </font>
    <font>
      <b/>
      <sz val="11"/>
      <color theme="1"/>
      <name val="Arial"/>
      <family val="2"/>
    </font>
    <font>
      <b/>
      <sz val="11"/>
      <color rgb="FF3366FF"/>
      <name val="Arial"/>
      <family val="2"/>
    </font>
    <font>
      <sz val="11"/>
      <color theme="1"/>
      <name val="Arial"/>
      <family val="2"/>
    </font>
    <font>
      <sz val="22"/>
      <color theme="1"/>
      <name val="Calibri"/>
      <family val="2"/>
      <scheme val="minor"/>
    </font>
    <font>
      <b/>
      <sz val="22"/>
      <color rgb="FF37C9CC"/>
      <name val="Calibri"/>
      <family val="2"/>
      <scheme val="minor"/>
    </font>
    <font>
      <b/>
      <sz val="22"/>
      <color rgb="FFC00000"/>
      <name val="Calibri (Body)"/>
    </font>
    <font>
      <sz val="22"/>
      <color rgb="FFC00000"/>
      <name val="Calibri (Body)"/>
    </font>
    <font>
      <b/>
      <sz val="9"/>
      <color rgb="FF53D2D3"/>
      <name val="Arial"/>
      <family val="2"/>
    </font>
    <font>
      <b/>
      <sz val="12"/>
      <color rgb="FF53D2D3"/>
      <name val="Arial"/>
      <family val="2"/>
    </font>
    <font>
      <sz val="16"/>
      <color theme="1" tint="0.499984740745262"/>
      <name val="Arial"/>
      <family val="2"/>
    </font>
    <font>
      <b/>
      <sz val="9"/>
      <color theme="0"/>
      <name val="Arial"/>
      <family val="2"/>
    </font>
    <font>
      <b/>
      <sz val="22"/>
      <color theme="1"/>
      <name val="Calibri (Body)"/>
    </font>
    <font>
      <b/>
      <sz val="12"/>
      <color theme="1" tint="4.9989318521683403E-2"/>
      <name val="Arial"/>
      <family val="2"/>
    </font>
    <font>
      <sz val="22"/>
      <color rgb="FFFF0000"/>
      <name val="Calibri"/>
      <family val="2"/>
      <scheme val="minor"/>
    </font>
  </fonts>
  <fills count="6">
    <fill>
      <patternFill patternType="none"/>
    </fill>
    <fill>
      <patternFill patternType="gray125"/>
    </fill>
    <fill>
      <patternFill patternType="solid">
        <fgColor rgb="FF38C8CC"/>
        <bgColor rgb="FF000000"/>
      </patternFill>
    </fill>
    <fill>
      <patternFill patternType="solid">
        <fgColor rgb="FFFFFFFF"/>
        <bgColor rgb="FF000000"/>
      </patternFill>
    </fill>
    <fill>
      <patternFill patternType="solid">
        <fgColor rgb="FFFFFF00"/>
        <bgColor rgb="FFFFFF00"/>
      </patternFill>
    </fill>
    <fill>
      <patternFill patternType="solid">
        <fgColor rgb="FFD0CECE"/>
        <bgColor rgb="FFD0CECE"/>
      </patternFill>
    </fill>
  </fills>
  <borders count="10">
    <border>
      <left/>
      <right/>
      <top/>
      <bottom/>
      <diagonal/>
    </border>
    <border>
      <left/>
      <right/>
      <top/>
      <bottom style="thick">
        <color theme="4" tint="0.499984740745262"/>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diagonalDown="1">
      <left/>
      <right/>
      <top style="thin">
        <color indexed="64"/>
      </top>
      <bottom style="thin">
        <color indexed="64"/>
      </bottom>
      <diagonal style="thin">
        <color auto="1"/>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1" applyNumberFormat="0" applyFill="0" applyAlignment="0" applyProtection="0"/>
  </cellStyleXfs>
  <cellXfs count="125">
    <xf numFmtId="0" fontId="0" fillId="0" borderId="0" xfId="0"/>
    <xf numFmtId="0" fontId="3" fillId="2" borderId="0" xfId="1" applyNumberFormat="1" applyFont="1" applyFill="1" applyBorder="1" applyAlignment="1">
      <alignment horizontal="left" vertical="center"/>
    </xf>
    <xf numFmtId="0" fontId="4" fillId="2" borderId="0" xfId="1" applyNumberFormat="1" applyFont="1" applyFill="1" applyBorder="1" applyAlignment="1">
      <alignment horizontal="left"/>
    </xf>
    <xf numFmtId="0" fontId="5" fillId="2" borderId="0" xfId="1" applyNumberFormat="1" applyFont="1" applyFill="1" applyBorder="1" applyAlignment="1">
      <alignment horizontal="left"/>
    </xf>
    <xf numFmtId="0" fontId="5" fillId="2" borderId="0" xfId="1" applyNumberFormat="1" applyFont="1" applyFill="1" applyBorder="1" applyAlignment="1">
      <alignment horizontal="left" vertical="center"/>
    </xf>
    <xf numFmtId="0" fontId="0" fillId="0" borderId="0" xfId="1" applyNumberFormat="1" applyFont="1" applyBorder="1"/>
    <xf numFmtId="0" fontId="6" fillId="0" borderId="0" xfId="2" applyFont="1" applyFill="1" applyBorder="1" applyAlignment="1">
      <alignment horizontal="center" vertical="center"/>
    </xf>
    <xf numFmtId="0" fontId="7" fillId="0" borderId="2" xfId="2" applyFont="1" applyFill="1" applyBorder="1" applyAlignment="1">
      <alignment vertical="center"/>
    </xf>
    <xf numFmtId="0" fontId="7" fillId="0" borderId="0" xfId="2" applyFont="1" applyFill="1" applyBorder="1" applyAlignment="1">
      <alignment vertical="center"/>
    </xf>
    <xf numFmtId="0" fontId="0" fillId="0" borderId="0" xfId="1" applyNumberFormat="1" applyFont="1" applyBorder="1" applyAlignment="1">
      <alignment horizontal="left" vertical="center"/>
    </xf>
    <xf numFmtId="0" fontId="10" fillId="0" borderId="2" xfId="2" applyFont="1" applyFill="1" applyBorder="1" applyAlignment="1">
      <alignment horizontal="left" vertical="center"/>
    </xf>
    <xf numFmtId="0" fontId="10" fillId="0" borderId="2" xfId="2" applyFont="1" applyFill="1" applyBorder="1" applyAlignment="1">
      <alignment horizontal="left" vertical="center" wrapText="1"/>
    </xf>
    <xf numFmtId="0" fontId="8" fillId="0" borderId="0" xfId="1" applyNumberFormat="1" applyFont="1" applyBorder="1" applyAlignment="1">
      <alignment vertical="center"/>
    </xf>
    <xf numFmtId="0" fontId="8" fillId="0" borderId="0" xfId="1" applyNumberFormat="1" applyFont="1" applyBorder="1" applyAlignment="1">
      <alignment horizontal="left" vertical="center"/>
    </xf>
    <xf numFmtId="0" fontId="14" fillId="0" borderId="0" xfId="2" applyFont="1" applyFill="1" applyBorder="1" applyAlignment="1">
      <alignment vertical="center"/>
    </xf>
    <xf numFmtId="0" fontId="25" fillId="0" borderId="0" xfId="1" applyNumberFormat="1" applyFont="1" applyBorder="1" applyAlignment="1">
      <alignment horizontal="center" vertical="center"/>
    </xf>
    <xf numFmtId="0" fontId="26" fillId="2" borderId="0" xfId="1" applyNumberFormat="1" applyFont="1" applyFill="1" applyBorder="1" applyAlignment="1">
      <alignment horizontal="left" vertical="center"/>
    </xf>
    <xf numFmtId="0" fontId="3" fillId="3" borderId="0" xfId="0" applyFont="1" applyFill="1" applyAlignment="1">
      <alignment horizontal="left" vertical="center"/>
    </xf>
    <xf numFmtId="0" fontId="28" fillId="3" borderId="0" xfId="0" applyFont="1" applyFill="1" applyAlignment="1">
      <alignment horizontal="left" vertical="center"/>
    </xf>
    <xf numFmtId="0" fontId="28" fillId="3" borderId="0" xfId="0" applyFont="1" applyFill="1" applyAlignment="1">
      <alignment wrapText="1"/>
    </xf>
    <xf numFmtId="1" fontId="3" fillId="3" borderId="0" xfId="0" applyNumberFormat="1" applyFont="1" applyFill="1" applyAlignment="1">
      <alignment horizontal="center" vertical="center"/>
    </xf>
    <xf numFmtId="0" fontId="3" fillId="3" borderId="0" xfId="0" applyFont="1" applyFill="1" applyAlignment="1">
      <alignment horizontal="center" vertical="center"/>
    </xf>
    <xf numFmtId="0" fontId="27" fillId="3" borderId="0" xfId="0" applyFont="1" applyFill="1" applyAlignment="1">
      <alignment horizontal="right" wrapText="1"/>
    </xf>
    <xf numFmtId="0" fontId="10" fillId="3" borderId="0" xfId="0" applyFont="1" applyFill="1" applyAlignment="1">
      <alignment vertical="center"/>
    </xf>
    <xf numFmtId="0" fontId="10" fillId="3" borderId="0" xfId="0" applyFont="1" applyFill="1" applyAlignment="1">
      <alignment horizontal="left" vertical="center"/>
    </xf>
    <xf numFmtId="1" fontId="29" fillId="4" borderId="6" xfId="0" applyNumberFormat="1" applyFont="1" applyFill="1" applyBorder="1" applyAlignment="1">
      <alignment horizontal="center" vertical="center" wrapText="1"/>
    </xf>
    <xf numFmtId="0" fontId="30" fillId="5" borderId="6" xfId="0" applyFont="1" applyFill="1" applyBorder="1" applyAlignment="1">
      <alignment horizontal="center" vertical="center"/>
    </xf>
    <xf numFmtId="0" fontId="29" fillId="5" borderId="6" xfId="0" applyFont="1" applyFill="1" applyBorder="1" applyAlignment="1">
      <alignment horizontal="center" vertical="center"/>
    </xf>
    <xf numFmtId="0" fontId="29" fillId="5" borderId="6" xfId="0" applyFont="1" applyFill="1" applyBorder="1" applyAlignment="1">
      <alignment vertical="center"/>
    </xf>
    <xf numFmtId="165" fontId="0" fillId="4" borderId="0" xfId="0" applyNumberFormat="1" applyFill="1" applyAlignment="1">
      <alignment horizontal="center" vertical="center"/>
    </xf>
    <xf numFmtId="0" fontId="0" fillId="5" borderId="0" xfId="0" applyFill="1" applyAlignment="1">
      <alignment horizontal="center" vertical="center"/>
    </xf>
    <xf numFmtId="0" fontId="31" fillId="5" borderId="0" xfId="0" applyFont="1" applyFill="1" applyAlignment="1">
      <alignment horizontal="center" vertical="center"/>
    </xf>
    <xf numFmtId="0" fontId="0" fillId="5" borderId="0" xfId="0" applyFill="1" applyAlignment="1">
      <alignment vertical="center"/>
    </xf>
    <xf numFmtId="0" fontId="0" fillId="4" borderId="0" xfId="0" applyFill="1" applyAlignment="1">
      <alignment horizontal="center" vertical="center"/>
    </xf>
    <xf numFmtId="0" fontId="8" fillId="3" borderId="0" xfId="0" applyFont="1" applyFill="1" applyAlignment="1">
      <alignment horizontal="left" vertical="center"/>
    </xf>
    <xf numFmtId="0" fontId="8" fillId="0" borderId="0" xfId="0" applyFont="1" applyAlignment="1">
      <alignment vertical="center"/>
    </xf>
    <xf numFmtId="9" fontId="8" fillId="3" borderId="0" xfId="0" applyNumberFormat="1" applyFont="1" applyFill="1" applyAlignment="1">
      <alignment horizontal="center" vertical="center"/>
    </xf>
    <xf numFmtId="2" fontId="8" fillId="3" borderId="0" xfId="0" applyNumberFormat="1" applyFont="1" applyFill="1" applyAlignment="1">
      <alignment horizontal="left" vertical="center"/>
    </xf>
    <xf numFmtId="0" fontId="9" fillId="3" borderId="0" xfId="0" applyFont="1" applyFill="1" applyAlignment="1">
      <alignment horizontal="left" vertical="top"/>
    </xf>
    <xf numFmtId="0" fontId="8" fillId="0" borderId="0" xfId="1" applyNumberFormat="1" applyFont="1" applyBorder="1" applyAlignment="1">
      <alignment horizontal="center" vertical="center"/>
    </xf>
    <xf numFmtId="0" fontId="33" fillId="0" borderId="0" xfId="0" applyFont="1"/>
    <xf numFmtId="0" fontId="32" fillId="0" borderId="0" xfId="0" applyFont="1"/>
    <xf numFmtId="49" fontId="32" fillId="0" borderId="0" xfId="0" applyNumberFormat="1" applyFont="1"/>
    <xf numFmtId="0" fontId="10" fillId="0" borderId="0" xfId="2" applyFont="1" applyFill="1" applyBorder="1" applyAlignment="1">
      <alignment horizontal="left" vertical="center"/>
    </xf>
    <xf numFmtId="0" fontId="24" fillId="0" borderId="0" xfId="2" applyFont="1" applyFill="1" applyBorder="1" applyAlignment="1">
      <alignment horizontal="center" vertical="center"/>
    </xf>
    <xf numFmtId="0" fontId="16" fillId="0" borderId="0" xfId="2" applyFont="1" applyFill="1" applyBorder="1" applyAlignment="1">
      <alignment horizontal="center" vertical="center"/>
    </xf>
    <xf numFmtId="0" fontId="18" fillId="0" borderId="0" xfId="2" applyFont="1" applyFill="1" applyBorder="1" applyAlignment="1">
      <alignment horizontal="left" vertical="center"/>
    </xf>
    <xf numFmtId="0" fontId="17" fillId="0" borderId="0" xfId="2" applyFont="1" applyFill="1" applyBorder="1" applyAlignment="1">
      <alignment horizontal="left" vertical="center"/>
    </xf>
    <xf numFmtId="0" fontId="23" fillId="0" borderId="0" xfId="2" applyFont="1" applyFill="1" applyBorder="1" applyAlignment="1">
      <alignment horizontal="left" vertical="center"/>
    </xf>
    <xf numFmtId="0" fontId="24" fillId="0" borderId="0" xfId="2" applyFont="1" applyFill="1" applyBorder="1" applyAlignment="1">
      <alignment horizontal="left" vertical="center"/>
    </xf>
    <xf numFmtId="0" fontId="19" fillId="0" borderId="0" xfId="2" applyFont="1" applyFill="1" applyBorder="1" applyAlignment="1">
      <alignment horizontal="left" vertical="center"/>
    </xf>
    <xf numFmtId="0" fontId="20" fillId="0" borderId="0" xfId="2" applyFont="1" applyFill="1" applyBorder="1" applyAlignment="1">
      <alignment horizontal="left" vertical="center"/>
    </xf>
    <xf numFmtId="0" fontId="22" fillId="0" borderId="0" xfId="2" applyFont="1" applyFill="1" applyBorder="1" applyAlignment="1">
      <alignment horizontal="left" vertical="center"/>
    </xf>
    <xf numFmtId="0" fontId="21" fillId="0" borderId="0" xfId="2" applyFont="1" applyFill="1" applyBorder="1" applyAlignment="1">
      <alignment horizontal="left" vertical="center"/>
    </xf>
    <xf numFmtId="0" fontId="37" fillId="0" borderId="4" xfId="1" applyNumberFormat="1" applyFont="1" applyBorder="1" applyAlignment="1">
      <alignment horizontal="center" vertical="center"/>
    </xf>
    <xf numFmtId="0" fontId="38" fillId="0" borderId="0" xfId="2" applyFont="1" applyFill="1" applyBorder="1" applyAlignment="1">
      <alignment horizontal="left"/>
    </xf>
    <xf numFmtId="0" fontId="0" fillId="0" borderId="0" xfId="1" applyNumberFormat="1" applyFont="1" applyFill="1" applyBorder="1"/>
    <xf numFmtId="2" fontId="3" fillId="0" borderId="5" xfId="0" applyNumberFormat="1" applyFont="1" applyFill="1" applyBorder="1" applyAlignment="1">
      <alignment horizontal="left" vertical="center"/>
    </xf>
    <xf numFmtId="164" fontId="11" fillId="0" borderId="3" xfId="0" applyNumberFormat="1" applyFont="1" applyFill="1" applyBorder="1" applyAlignment="1">
      <alignment horizontal="left" vertical="center" indent="1"/>
    </xf>
    <xf numFmtId="164" fontId="12" fillId="0" borderId="0" xfId="1" applyNumberFormat="1" applyFont="1" applyFill="1" applyBorder="1" applyAlignment="1">
      <alignment horizontal="left" vertical="center" indent="1"/>
    </xf>
    <xf numFmtId="164" fontId="15" fillId="0" borderId="0" xfId="0" applyNumberFormat="1" applyFont="1" applyFill="1" applyBorder="1" applyAlignment="1">
      <alignment horizontal="left" indent="1"/>
    </xf>
    <xf numFmtId="2" fontId="3" fillId="0" borderId="0" xfId="0" applyNumberFormat="1" applyFont="1" applyFill="1" applyBorder="1" applyAlignment="1">
      <alignment horizontal="left" vertical="center"/>
    </xf>
    <xf numFmtId="164" fontId="11" fillId="0" borderId="0" xfId="0" applyNumberFormat="1" applyFont="1" applyFill="1" applyBorder="1" applyAlignment="1">
      <alignment horizontal="left" vertical="center" indent="1"/>
    </xf>
    <xf numFmtId="0" fontId="0" fillId="0" borderId="0" xfId="1" applyNumberFormat="1" applyFont="1" applyFill="1" applyBorder="1" applyAlignment="1">
      <alignment horizontal="left" vertical="center"/>
    </xf>
    <xf numFmtId="0" fontId="16" fillId="0" borderId="2" xfId="2" applyFont="1" applyFill="1" applyBorder="1" applyAlignment="1">
      <alignment horizontal="left" vertical="center"/>
    </xf>
    <xf numFmtId="0" fontId="8" fillId="0" borderId="2" xfId="1" applyNumberFormat="1" applyFont="1" applyBorder="1" applyAlignment="1">
      <alignment horizontal="center" vertical="center"/>
    </xf>
    <xf numFmtId="0" fontId="36" fillId="0" borderId="7" xfId="1" applyNumberFormat="1" applyFont="1" applyBorder="1" applyAlignment="1">
      <alignment horizontal="left" vertical="center" wrapText="1" shrinkToFit="1"/>
    </xf>
    <xf numFmtId="0" fontId="19" fillId="0" borderId="0" xfId="1" applyNumberFormat="1" applyFont="1" applyBorder="1" applyAlignment="1">
      <alignment horizontal="left" vertical="center"/>
    </xf>
    <xf numFmtId="0" fontId="7" fillId="0" borderId="0" xfId="2" applyFont="1" applyFill="1" applyBorder="1" applyAlignment="1">
      <alignment horizontal="left"/>
    </xf>
    <xf numFmtId="0" fontId="41" fillId="3" borderId="0" xfId="0" applyFont="1" applyFill="1" applyAlignment="1">
      <alignment horizontal="left" vertical="center"/>
    </xf>
    <xf numFmtId="1" fontId="9" fillId="3" borderId="0" xfId="0" applyNumberFormat="1" applyFont="1" applyFill="1" applyAlignment="1">
      <alignment horizontal="center" vertical="center"/>
    </xf>
    <xf numFmtId="0" fontId="8" fillId="3" borderId="0" xfId="0" applyNumberFormat="1" applyFont="1" applyFill="1" applyAlignment="1">
      <alignment horizontal="left" vertical="center"/>
    </xf>
    <xf numFmtId="0" fontId="8" fillId="3" borderId="0" xfId="0" applyFont="1" applyFill="1" applyAlignment="1">
      <alignment vertical="center"/>
    </xf>
    <xf numFmtId="1" fontId="8" fillId="3" borderId="0" xfId="0" applyNumberFormat="1" applyFont="1" applyFill="1" applyAlignment="1">
      <alignment vertical="center"/>
    </xf>
    <xf numFmtId="0" fontId="42" fillId="0" borderId="0" xfId="0" applyFont="1"/>
    <xf numFmtId="0" fontId="10" fillId="0" borderId="6" xfId="2" applyNumberFormat="1" applyFont="1" applyFill="1" applyBorder="1" applyAlignment="1">
      <alignment horizontal="center" vertical="center"/>
    </xf>
    <xf numFmtId="0" fontId="8" fillId="0" borderId="0" xfId="1" applyNumberFormat="1" applyFont="1" applyBorder="1" applyAlignment="1" applyProtection="1">
      <alignment horizontal="left" vertical="center"/>
    </xf>
    <xf numFmtId="0" fontId="8" fillId="0" borderId="0" xfId="1" applyNumberFormat="1" applyFont="1" applyBorder="1" applyAlignment="1" applyProtection="1">
      <alignment vertical="center"/>
    </xf>
    <xf numFmtId="0" fontId="8" fillId="0" borderId="0" xfId="1" applyNumberFormat="1" applyFont="1" applyAlignment="1" applyProtection="1">
      <alignment horizontal="left" vertical="center"/>
    </xf>
    <xf numFmtId="0" fontId="0" fillId="0" borderId="0" xfId="1" applyNumberFormat="1" applyFont="1" applyFill="1" applyBorder="1" applyProtection="1"/>
    <xf numFmtId="0" fontId="7" fillId="0" borderId="0" xfId="2" applyFont="1" applyFill="1" applyBorder="1" applyAlignment="1" applyProtection="1">
      <alignment vertical="center"/>
    </xf>
    <xf numFmtId="0" fontId="7" fillId="0" borderId="2" xfId="2" applyFont="1" applyFill="1" applyBorder="1" applyAlignment="1" applyProtection="1">
      <alignment vertical="center"/>
    </xf>
    <xf numFmtId="2" fontId="3" fillId="0" borderId="5" xfId="0" applyNumberFormat="1" applyFont="1" applyFill="1" applyBorder="1" applyAlignment="1" applyProtection="1">
      <alignment horizontal="left" vertical="center"/>
    </xf>
    <xf numFmtId="164" fontId="11" fillId="0" borderId="3" xfId="0" applyNumberFormat="1" applyFont="1" applyFill="1" applyBorder="1" applyAlignment="1" applyProtection="1">
      <alignment horizontal="left" vertical="center" indent="1"/>
    </xf>
    <xf numFmtId="164" fontId="12" fillId="0" borderId="0" xfId="1" applyNumberFormat="1" applyFont="1" applyFill="1" applyBorder="1" applyAlignment="1" applyProtection="1">
      <alignment horizontal="left" vertical="center" indent="1"/>
    </xf>
    <xf numFmtId="0" fontId="38" fillId="0" borderId="0" xfId="2" applyFont="1" applyFill="1" applyBorder="1" applyAlignment="1" applyProtection="1">
      <alignment horizontal="left"/>
    </xf>
    <xf numFmtId="164" fontId="15" fillId="0" borderId="0" xfId="0" applyNumberFormat="1" applyFont="1" applyFill="1" applyBorder="1" applyAlignment="1" applyProtection="1">
      <alignment horizontal="left" indent="1"/>
    </xf>
    <xf numFmtId="2" fontId="3" fillId="0" borderId="0" xfId="0" applyNumberFormat="1" applyFont="1" applyFill="1" applyBorder="1" applyAlignment="1" applyProtection="1">
      <alignment horizontal="left" vertical="center"/>
    </xf>
    <xf numFmtId="0" fontId="3" fillId="2" borderId="0" xfId="1" applyNumberFormat="1" applyFont="1" applyFill="1" applyBorder="1" applyAlignment="1" applyProtection="1">
      <alignment horizontal="left" vertical="center"/>
    </xf>
    <xf numFmtId="0" fontId="4" fillId="2" borderId="0" xfId="1" applyNumberFormat="1" applyFont="1" applyFill="1" applyBorder="1" applyAlignment="1" applyProtection="1">
      <alignment horizontal="left"/>
    </xf>
    <xf numFmtId="0" fontId="26" fillId="2" borderId="0" xfId="1" applyNumberFormat="1" applyFont="1" applyFill="1" applyBorder="1" applyAlignment="1" applyProtection="1">
      <alignment horizontal="left" vertical="center"/>
    </xf>
    <xf numFmtId="0" fontId="5" fillId="2" borderId="0" xfId="1" applyNumberFormat="1" applyFont="1" applyFill="1" applyBorder="1" applyAlignment="1" applyProtection="1">
      <alignment horizontal="left"/>
    </xf>
    <xf numFmtId="0" fontId="5" fillId="2" borderId="0" xfId="1" applyNumberFormat="1" applyFont="1" applyFill="1" applyBorder="1" applyAlignment="1" applyProtection="1">
      <alignment horizontal="left" vertical="center"/>
    </xf>
    <xf numFmtId="0" fontId="14" fillId="0" borderId="0" xfId="2" applyFont="1" applyFill="1" applyBorder="1" applyAlignment="1" applyProtection="1">
      <alignment vertical="center"/>
    </xf>
    <xf numFmtId="164" fontId="11" fillId="0" borderId="0" xfId="0" applyNumberFormat="1" applyFont="1" applyFill="1" applyBorder="1" applyAlignment="1" applyProtection="1">
      <alignment horizontal="left" vertical="center" indent="1"/>
    </xf>
    <xf numFmtId="0" fontId="0" fillId="0" borderId="0" xfId="1" applyNumberFormat="1" applyFont="1" applyFill="1" applyBorder="1" applyAlignment="1" applyProtection="1">
      <alignment horizontal="left" vertical="center"/>
    </xf>
    <xf numFmtId="0" fontId="0" fillId="0" borderId="0" xfId="1" applyNumberFormat="1" applyFont="1" applyBorder="1" applyProtection="1"/>
    <xf numFmtId="0" fontId="0" fillId="0" borderId="0" xfId="1" applyNumberFormat="1" applyFont="1" applyBorder="1" applyAlignment="1" applyProtection="1">
      <alignment horizontal="left" vertical="center"/>
    </xf>
    <xf numFmtId="0" fontId="10" fillId="0" borderId="2" xfId="2" applyFont="1" applyFill="1" applyBorder="1" applyAlignment="1" applyProtection="1">
      <alignment horizontal="left" vertical="center"/>
    </xf>
    <xf numFmtId="0" fontId="10" fillId="0" borderId="2" xfId="2" applyFont="1" applyFill="1" applyBorder="1" applyAlignment="1" applyProtection="1">
      <alignment horizontal="left" vertical="center" wrapText="1"/>
    </xf>
    <xf numFmtId="0" fontId="10" fillId="0" borderId="6" xfId="2" applyNumberFormat="1" applyFont="1" applyFill="1" applyBorder="1" applyAlignment="1" applyProtection="1">
      <alignment horizontal="center" vertical="center"/>
    </xf>
    <xf numFmtId="0" fontId="36" fillId="0" borderId="7" xfId="1" applyNumberFormat="1" applyFont="1" applyBorder="1" applyAlignment="1" applyProtection="1">
      <alignment horizontal="left" vertical="center" wrapText="1" shrinkToFit="1"/>
    </xf>
    <xf numFmtId="0" fontId="37" fillId="0" borderId="4" xfId="1" applyNumberFormat="1" applyFont="1" applyBorder="1" applyAlignment="1" applyProtection="1">
      <alignment horizontal="center" vertical="center"/>
    </xf>
    <xf numFmtId="0" fontId="19" fillId="0" borderId="0" xfId="1" applyNumberFormat="1" applyFont="1" applyBorder="1" applyAlignment="1" applyProtection="1">
      <alignment horizontal="left" vertical="center"/>
    </xf>
    <xf numFmtId="0" fontId="8" fillId="0" borderId="0" xfId="1" applyNumberFormat="1" applyFont="1" applyBorder="1" applyAlignment="1" applyProtection="1">
      <alignment horizontal="center" vertical="center"/>
    </xf>
    <xf numFmtId="0" fontId="24" fillId="0" borderId="0" xfId="2" applyFont="1" applyFill="1" applyBorder="1" applyAlignment="1" applyProtection="1">
      <alignment horizontal="center" vertical="center"/>
    </xf>
    <xf numFmtId="0" fontId="18" fillId="0" borderId="0" xfId="2" applyFont="1" applyFill="1" applyBorder="1" applyAlignment="1" applyProtection="1">
      <alignment horizontal="left" vertical="center"/>
    </xf>
    <xf numFmtId="0" fontId="16" fillId="0" borderId="0" xfId="2" applyFont="1" applyFill="1" applyBorder="1" applyAlignment="1" applyProtection="1">
      <alignment horizontal="center" vertical="center"/>
    </xf>
    <xf numFmtId="0" fontId="6" fillId="0" borderId="0" xfId="2" applyFont="1" applyFill="1" applyBorder="1" applyAlignment="1" applyProtection="1">
      <alignment horizontal="center" vertical="center"/>
    </xf>
    <xf numFmtId="0" fontId="25" fillId="0" borderId="0" xfId="1" applyNumberFormat="1" applyFont="1" applyBorder="1" applyAlignment="1" applyProtection="1">
      <alignment horizontal="center" vertical="center"/>
    </xf>
    <xf numFmtId="0" fontId="10" fillId="0" borderId="0" xfId="2" applyFont="1" applyFill="1" applyBorder="1" applyAlignment="1" applyProtection="1">
      <alignment horizontal="left" vertical="center"/>
    </xf>
    <xf numFmtId="0" fontId="17" fillId="0" borderId="0" xfId="2" applyFont="1" applyFill="1" applyBorder="1" applyAlignment="1" applyProtection="1">
      <alignment horizontal="left" vertical="center"/>
    </xf>
    <xf numFmtId="0" fontId="23" fillId="0" borderId="0" xfId="2" applyFont="1" applyFill="1" applyBorder="1" applyAlignment="1" applyProtection="1">
      <alignment horizontal="left" vertical="center"/>
    </xf>
    <xf numFmtId="0" fontId="24" fillId="0" borderId="0" xfId="2" applyFont="1" applyFill="1" applyBorder="1" applyAlignment="1" applyProtection="1">
      <alignment horizontal="left" vertical="center"/>
    </xf>
    <xf numFmtId="0" fontId="19" fillId="0" borderId="0" xfId="2" applyFont="1" applyFill="1" applyBorder="1" applyAlignment="1" applyProtection="1">
      <alignment horizontal="left" vertical="center"/>
    </xf>
    <xf numFmtId="0" fontId="20" fillId="0" borderId="0" xfId="2" applyFont="1" applyFill="1" applyBorder="1" applyAlignment="1" applyProtection="1">
      <alignment horizontal="left" vertical="center"/>
    </xf>
    <xf numFmtId="0" fontId="22" fillId="0" borderId="0" xfId="2" applyFont="1" applyFill="1" applyBorder="1" applyAlignment="1" applyProtection="1">
      <alignment horizontal="left" vertical="center"/>
    </xf>
    <xf numFmtId="0" fontId="21" fillId="0" borderId="0" xfId="2" applyFont="1" applyFill="1" applyBorder="1" applyAlignment="1" applyProtection="1">
      <alignment horizontal="left" vertical="center"/>
    </xf>
    <xf numFmtId="0" fontId="16" fillId="0" borderId="2" xfId="2" applyFont="1" applyFill="1" applyBorder="1" applyAlignment="1" applyProtection="1">
      <alignment horizontal="left" vertical="center"/>
    </xf>
    <xf numFmtId="0" fontId="8" fillId="0" borderId="2" xfId="1" applyNumberFormat="1" applyFont="1" applyBorder="1" applyAlignment="1" applyProtection="1">
      <alignment horizontal="center" vertical="center"/>
    </xf>
    <xf numFmtId="49" fontId="42" fillId="0" borderId="0" xfId="0" applyNumberFormat="1" applyFont="1" applyAlignment="1"/>
    <xf numFmtId="0" fontId="27" fillId="3" borderId="0" xfId="0" applyFont="1" applyFill="1" applyAlignment="1">
      <alignment horizontal="right" wrapText="1"/>
    </xf>
    <xf numFmtId="0" fontId="7" fillId="3" borderId="8"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9" xfId="0" applyFont="1" applyFill="1" applyBorder="1" applyAlignment="1">
      <alignment horizontal="center" vertical="center"/>
    </xf>
  </cellXfs>
  <cellStyles count="3">
    <cellStyle name="Comma" xfId="1" builtinId="3"/>
    <cellStyle name="Heading 2" xfId="2" builtinId="17"/>
    <cellStyle name="Normal" xfId="0" builtinId="0"/>
  </cellStyles>
  <dxfs count="56">
    <dxf>
      <font>
        <strike val="0"/>
        <outline val="0"/>
        <shadow val="0"/>
        <u val="none"/>
        <vertAlign val="baseline"/>
        <sz val="12"/>
        <color theme="1" tint="0.499984740745262"/>
        <name val="Arial"/>
        <family val="2"/>
        <scheme val="none"/>
      </font>
      <fill>
        <patternFill patternType="solid">
          <bgColor rgb="FFFFFFFF"/>
        </patternFill>
      </fill>
    </dxf>
    <dxf>
      <font>
        <b val="0"/>
        <i val="0"/>
        <strike val="0"/>
        <condense val="0"/>
        <extend val="0"/>
        <outline val="0"/>
        <shadow val="0"/>
        <u val="none"/>
        <vertAlign val="baseline"/>
        <sz val="12"/>
        <color theme="1" tint="0.499984740745262"/>
        <name val="Arial"/>
        <family val="2"/>
        <scheme val="none"/>
      </font>
      <numFmt numFmtId="0" formatCode="General"/>
      <fill>
        <patternFill patternType="solid">
          <fgColor rgb="FF000000"/>
          <bgColor rgb="FFFFFFFF"/>
        </patternFill>
      </fill>
      <alignment horizontal="left" vertical="center" textRotation="0" wrapText="0" indent="0" justifyLastLine="0" shrinkToFit="0" readingOrder="0"/>
    </dxf>
    <dxf>
      <font>
        <strike val="0"/>
        <outline val="0"/>
        <shadow val="0"/>
        <u val="none"/>
        <vertAlign val="baseline"/>
        <sz val="12"/>
        <color theme="1" tint="0.499984740745262"/>
        <name val="Arial"/>
        <family val="2"/>
        <scheme val="none"/>
      </font>
      <numFmt numFmtId="2" formatCode="0.00"/>
      <fill>
        <patternFill patternType="solid">
          <bgColor rgb="FFFFFFFF"/>
        </patternFill>
      </fill>
    </dxf>
    <dxf>
      <font>
        <b val="0"/>
        <i val="0"/>
        <strike val="0"/>
        <condense val="0"/>
        <extend val="0"/>
        <outline val="0"/>
        <shadow val="0"/>
        <u val="none"/>
        <vertAlign val="baseline"/>
        <sz val="12"/>
        <color theme="1" tint="0.499984740745262"/>
        <name val="Arial"/>
        <family val="2"/>
        <scheme val="none"/>
      </font>
      <numFmt numFmtId="2" formatCode="0.00"/>
      <fill>
        <patternFill patternType="solid">
          <fgColor rgb="FF000000"/>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theme="1" tint="0.499984740745262"/>
        <name val="Arial"/>
        <family val="2"/>
        <scheme val="none"/>
      </font>
      <numFmt numFmtId="2" formatCode="0.00"/>
      <fill>
        <patternFill patternType="solid">
          <fgColor rgb="FF000000"/>
          <bgColor rgb="FFFFFFFF"/>
        </patternFill>
      </fill>
      <alignment horizontal="left" vertical="center" textRotation="0" wrapText="0" indent="0" justifyLastLine="0" shrinkToFit="0" readingOrder="0"/>
    </dxf>
    <dxf>
      <font>
        <strike val="0"/>
        <outline val="0"/>
        <shadow val="0"/>
        <u val="none"/>
        <vertAlign val="baseline"/>
        <sz val="12"/>
        <color theme="1" tint="0.499984740745262"/>
        <name val="Arial"/>
        <family val="2"/>
        <scheme val="none"/>
      </font>
      <numFmt numFmtId="2" formatCode="0.00"/>
      <fill>
        <patternFill patternType="solid">
          <bgColor rgb="FFFFFFFF"/>
        </patternFill>
      </fill>
    </dxf>
    <dxf>
      <font>
        <b val="0"/>
        <i val="0"/>
        <strike val="0"/>
        <condense val="0"/>
        <extend val="0"/>
        <outline val="0"/>
        <shadow val="0"/>
        <u val="none"/>
        <vertAlign val="baseline"/>
        <sz val="12"/>
        <color theme="1" tint="0.499984740745262"/>
        <name val="Arial"/>
        <family val="2"/>
        <scheme val="none"/>
      </font>
      <numFmt numFmtId="2" formatCode="0.00"/>
      <fill>
        <patternFill patternType="solid">
          <fgColor rgb="FF000000"/>
          <bgColor rgb="FFFFFFFF"/>
        </patternFill>
      </fill>
      <alignment horizontal="left" vertical="center" textRotation="0" wrapText="0" indent="0" justifyLastLine="0" shrinkToFit="0" readingOrder="0"/>
    </dxf>
    <dxf>
      <font>
        <strike val="0"/>
        <outline val="0"/>
        <shadow val="0"/>
        <u val="none"/>
        <vertAlign val="baseline"/>
        <sz val="12"/>
        <color theme="1" tint="0.499984740745262"/>
        <name val="Arial"/>
        <family val="2"/>
        <scheme val="none"/>
      </font>
      <numFmt numFmtId="2" formatCode="0.00"/>
      <fill>
        <patternFill patternType="solid">
          <bgColor rgb="FFFFFFFF"/>
        </patternFill>
      </fill>
    </dxf>
    <dxf>
      <font>
        <b val="0"/>
        <i val="0"/>
        <strike val="0"/>
        <condense val="0"/>
        <extend val="0"/>
        <outline val="0"/>
        <shadow val="0"/>
        <u val="none"/>
        <vertAlign val="baseline"/>
        <sz val="12"/>
        <color theme="1" tint="0.499984740745262"/>
        <name val="Arial"/>
        <family val="2"/>
        <scheme val="none"/>
      </font>
      <numFmt numFmtId="13" formatCode="0%"/>
      <fill>
        <patternFill patternType="solid">
          <fgColor rgb="FF000000"/>
          <bgColor rgb="FFFFFFFF"/>
        </patternFill>
      </fill>
      <alignment horizontal="center" vertical="center" textRotation="0" wrapText="0" indent="0" justifyLastLine="0" shrinkToFit="0" readingOrder="0"/>
    </dxf>
    <dxf>
      <font>
        <strike val="0"/>
        <outline val="0"/>
        <shadow val="0"/>
        <u val="none"/>
        <vertAlign val="baseline"/>
        <sz val="12"/>
        <color theme="1" tint="0.499984740745262"/>
        <name val="Arial"/>
        <family val="2"/>
        <scheme val="none"/>
      </font>
      <numFmt numFmtId="13" formatCode="0%"/>
      <fill>
        <patternFill patternType="solid">
          <bgColor rgb="FFFFFFFF"/>
        </patternFill>
      </fill>
    </dxf>
    <dxf>
      <font>
        <b val="0"/>
        <i val="0"/>
        <strike val="0"/>
        <condense val="0"/>
        <extend val="0"/>
        <outline val="0"/>
        <shadow val="0"/>
        <u val="none"/>
        <vertAlign val="baseline"/>
        <sz val="12"/>
        <color theme="1" tint="0.499984740745262"/>
        <name val="Arial"/>
        <family val="2"/>
        <scheme val="none"/>
      </font>
      <numFmt numFmtId="13" formatCode="0%"/>
      <fill>
        <patternFill patternType="solid">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499984740745262"/>
        <name val="Arial"/>
        <family val="2"/>
        <scheme val="none"/>
      </font>
      <numFmt numFmtId="13" formatCode="0%"/>
      <fill>
        <patternFill patternType="solid">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tint="0.499984740745262"/>
        <name val="Arial"/>
        <family val="2"/>
        <scheme val="none"/>
      </font>
      <numFmt numFmtId="13" formatCode="0%"/>
      <fill>
        <patternFill patternType="solid">
          <fgColor rgb="FF000000"/>
          <bgColor rgb="FFFFFFFF"/>
        </patternFill>
      </fill>
      <alignment horizontal="center" vertical="center" textRotation="0" wrapText="0" indent="0" justifyLastLine="0" shrinkToFit="0" readingOrder="0"/>
    </dxf>
    <dxf>
      <font>
        <strike val="0"/>
        <outline val="0"/>
        <shadow val="0"/>
        <u val="none"/>
        <vertAlign val="baseline"/>
        <sz val="12"/>
        <color theme="1" tint="0.499984740745262"/>
        <name val="Arial"/>
        <family val="2"/>
        <scheme val="none"/>
      </font>
      <numFmt numFmtId="13" formatCode="0%"/>
      <fill>
        <patternFill patternType="solid">
          <bgColor rgb="FFFFFFFF"/>
        </patternFill>
      </fill>
    </dxf>
    <dxf>
      <font>
        <strike val="0"/>
        <outline val="0"/>
        <shadow val="0"/>
        <u val="none"/>
        <vertAlign val="baseline"/>
        <sz val="12"/>
        <color theme="1" tint="0.499984740745262"/>
        <name val="Arial"/>
        <family val="2"/>
        <scheme val="none"/>
      </font>
      <fill>
        <patternFill patternType="solid">
          <bgColor rgb="FFFFFFFF"/>
        </patternFill>
      </fill>
      <alignment horizontal="general" vertical="center" textRotation="0" wrapText="0" indent="0" justifyLastLine="0" shrinkToFit="0" readingOrder="0"/>
    </dxf>
    <dxf>
      <font>
        <strike val="0"/>
        <outline val="0"/>
        <shadow val="0"/>
        <u val="none"/>
        <vertAlign val="baseline"/>
        <sz val="12"/>
        <color theme="1" tint="0.499984740745262"/>
        <name val="Arial"/>
        <family val="2"/>
        <scheme val="none"/>
      </font>
    </dxf>
    <dxf>
      <font>
        <b val="0"/>
        <i val="0"/>
        <strike val="0"/>
        <condense val="0"/>
        <extend val="0"/>
        <outline val="0"/>
        <shadow val="0"/>
        <u val="none"/>
        <vertAlign val="baseline"/>
        <sz val="12"/>
        <color theme="1" tint="0.499984740745262"/>
        <name val="Arial"/>
        <family val="2"/>
        <scheme val="none"/>
      </font>
      <fill>
        <patternFill patternType="solid">
          <fgColor rgb="FF000000"/>
          <bgColor rgb="FFFFFFFF"/>
        </patternFill>
      </fill>
      <alignment horizontal="left" vertical="center" textRotation="0" wrapText="0" indent="0" justifyLastLine="0" shrinkToFit="0" readingOrder="0"/>
    </dxf>
    <dxf>
      <font>
        <strike val="0"/>
        <outline val="0"/>
        <shadow val="0"/>
        <u val="none"/>
        <vertAlign val="baseline"/>
        <sz val="12"/>
        <color theme="1" tint="0.499984740745262"/>
        <name val="Arial"/>
        <family val="2"/>
        <scheme val="none"/>
      </font>
      <fill>
        <patternFill patternType="solid">
          <bgColor rgb="FFFFFFFF"/>
        </patternFill>
      </fill>
    </dxf>
    <dxf>
      <font>
        <strike val="0"/>
        <outline val="0"/>
        <shadow val="0"/>
        <u val="none"/>
        <vertAlign val="baseline"/>
        <sz val="12"/>
        <color theme="1" tint="0.499984740745262"/>
        <name val="Arial"/>
        <family val="2"/>
        <scheme val="none"/>
      </font>
      <fill>
        <patternFill patternType="solid">
          <bgColor rgb="FFFFFFFF"/>
        </patternFill>
      </fill>
    </dxf>
    <dxf>
      <font>
        <b/>
        <strike val="0"/>
        <outline val="0"/>
        <shadow val="0"/>
        <u val="none"/>
        <vertAlign val="baseline"/>
        <sz val="12"/>
        <color rgb="FF37C9CC"/>
        <name val="Arial"/>
        <family val="2"/>
        <scheme val="none"/>
      </font>
      <fill>
        <patternFill patternType="solid">
          <bgColor rgb="FFFFFFFF"/>
        </patternFill>
      </fill>
    </dxf>
    <dxf>
      <font>
        <b val="0"/>
        <i val="0"/>
        <strike val="0"/>
        <condense val="0"/>
        <extend val="0"/>
        <outline val="0"/>
        <shadow val="0"/>
        <u val="none"/>
        <vertAlign val="baseline"/>
        <sz val="12"/>
        <color theme="1" tint="0.499984740745262"/>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2"/>
        <color theme="1" tint="0.499984740745262"/>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2"/>
        <color theme="1" tint="0.499984740745262"/>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2"/>
        <color theme="1" tint="0.499984740745262"/>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2"/>
        <color theme="1" tint="0.499984740745262"/>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2"/>
        <color theme="1" tint="0.499984740745262"/>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2"/>
        <color theme="1" tint="0.499984740745262"/>
        <name val="Arial"/>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2"/>
        <color theme="1" tint="0.499984740745262"/>
        <name val="Arial"/>
        <family val="2"/>
        <scheme val="none"/>
      </font>
      <numFmt numFmtId="0" formatCode="Genera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2"/>
        <color rgb="FF808080"/>
        <name val="Arial"/>
        <family val="2"/>
        <scheme val="none"/>
      </font>
      <alignment horizontal="lef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37C9CC"/>
        <name val="Arial"/>
        <family val="2"/>
        <scheme val="none"/>
      </font>
      <fill>
        <patternFill patternType="none">
          <fgColor indexed="64"/>
          <bgColor indexed="65"/>
        </patternFill>
      </fill>
      <alignment horizontal="center" vertical="center" textRotation="0" wrapText="0" indent="0" justifyLastLine="0" shrinkToFit="0" readingOrder="0"/>
    </dxf>
    <dxf>
      <font>
        <color rgb="FF9C0006"/>
      </font>
      <fill>
        <patternFill>
          <bgColor rgb="FFFFC7CE"/>
        </patternFill>
      </fill>
    </dxf>
    <dxf>
      <font>
        <color theme="9"/>
      </font>
      <fill>
        <patternFill patternType="none">
          <bgColor auto="1"/>
        </patternFill>
      </fill>
    </dxf>
    <dxf>
      <font>
        <color rgb="FF9C0006"/>
      </font>
    </dxf>
    <dxf>
      <font>
        <b val="0"/>
        <i val="0"/>
        <strike val="0"/>
        <condense val="0"/>
        <extend val="0"/>
        <outline val="0"/>
        <shadow val="0"/>
        <u val="none"/>
        <vertAlign val="baseline"/>
        <sz val="12"/>
        <color theme="1" tint="0.499984740745262"/>
        <name val="Arial"/>
        <family val="2"/>
        <scheme val="none"/>
      </font>
      <numFmt numFmtId="0" formatCode="Genera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tint="0.499984740745262"/>
        <name val="Arial"/>
        <family val="2"/>
        <scheme val="none"/>
      </font>
      <numFmt numFmtId="0" formatCode="Genera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tint="0.499984740745262"/>
        <name val="Arial"/>
        <family val="2"/>
        <scheme val="none"/>
      </font>
      <numFmt numFmtId="0" formatCode="Genera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tint="0.499984740745262"/>
        <name val="Arial"/>
        <family val="2"/>
        <scheme val="none"/>
      </font>
      <numFmt numFmtId="0" formatCode="Genera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tint="0.499984740745262"/>
        <name val="Arial"/>
        <family val="2"/>
        <scheme val="none"/>
      </font>
      <numFmt numFmtId="0" formatCode="Genera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tint="0.499984740745262"/>
        <name val="Arial"/>
        <family val="2"/>
        <scheme val="none"/>
      </font>
      <numFmt numFmtId="0" formatCode="Genera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tint="0.499984740745262"/>
        <name val="Arial"/>
        <family val="2"/>
        <scheme val="none"/>
      </font>
      <numFmt numFmtId="0" formatCode="Genera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tint="0.499984740745262"/>
        <name val="Arial"/>
        <family val="2"/>
        <scheme val="none"/>
      </font>
      <numFmt numFmtId="0" formatCode="General"/>
      <alignment horizontal="general" vertical="center" textRotation="0" wrapText="0" indent="0" justifyLastLine="0" shrinkToFit="0" readingOrder="0"/>
      <protection locked="1" hidden="0"/>
    </dxf>
    <dxf>
      <border outline="0">
        <top style="thin">
          <color rgb="FF000000"/>
        </top>
      </border>
    </dxf>
    <dxf>
      <font>
        <b val="0"/>
        <i val="0"/>
        <strike val="0"/>
        <condense val="0"/>
        <extend val="0"/>
        <outline val="0"/>
        <shadow val="0"/>
        <u val="none"/>
        <vertAlign val="baseline"/>
        <sz val="12"/>
        <color rgb="FF808080"/>
        <name val="Arial"/>
        <family val="2"/>
        <scheme val="none"/>
      </font>
      <alignment horizontal="left"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2"/>
        <color rgb="FF37C9CC"/>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color rgb="FF9C0006"/>
      </font>
      <fill>
        <patternFill>
          <bgColor rgb="FFFFC7CE"/>
        </patternFill>
      </fill>
    </dxf>
    <dxf>
      <font>
        <color rgb="FF9C0006"/>
      </font>
      <fill>
        <patternFill>
          <bgColor rgb="FFFFC7CE"/>
        </patternFill>
      </fill>
    </dxf>
    <dxf>
      <font>
        <color theme="9"/>
      </font>
      <fill>
        <patternFill patternType="none">
          <bgColor auto="1"/>
        </patternFill>
      </fill>
    </dxf>
    <dxf>
      <font>
        <color rgb="FF9C0006"/>
      </font>
    </dxf>
    <dxf>
      <font>
        <b/>
        <i val="0"/>
        <color rgb="FFA6A6A6"/>
      </font>
    </dxf>
    <dxf>
      <font>
        <b/>
        <i val="0"/>
        <color rgb="FFA6A6A6"/>
      </font>
    </dxf>
    <dxf>
      <font>
        <color rgb="FFA6A6A6"/>
      </font>
      <border>
        <top style="thin">
          <color rgb="FF000000"/>
        </top>
        <bottom/>
      </border>
    </dxf>
    <dxf>
      <font>
        <b val="0"/>
        <i val="0"/>
        <color rgb="FF38C8CC"/>
      </font>
      <border diagonalUp="0" diagonalDown="0">
        <left/>
        <right/>
        <top/>
        <bottom/>
        <vertical/>
        <horizontal/>
      </border>
    </dxf>
    <dxf>
      <font>
        <b val="0"/>
        <i val="0"/>
        <color rgb="FFA6A6A6"/>
      </font>
      <fill>
        <patternFill patternType="solid">
          <bgColor rgb="FF262626"/>
        </patternFill>
      </fill>
      <border>
        <top style="thin">
          <color rgb="FF000000"/>
        </top>
        <bottom/>
        <vertical/>
        <horizontal style="thin">
          <color rgb="FF000000"/>
        </horizontal>
      </border>
    </dxf>
  </dxfs>
  <tableStyles count="1" defaultTableStyle="TableStyleMedium2" defaultPivotStyle="PivotStyleLight16">
    <tableStyle name="College course manager table style" pivot="0" count="5" xr9:uid="{ECF20576-51B2-A740-B15D-6257B5254EAD}">
      <tableStyleElement type="wholeTable" dxfId="55"/>
      <tableStyleElement type="headerRow" dxfId="54"/>
      <tableStyleElement type="totalRow" dxfId="53"/>
      <tableStyleElement type="firstColumn" dxfId="52"/>
      <tableStyleElement type="lastColumn" dxfId="51"/>
    </tableStyle>
  </tableStyles>
  <colors>
    <mruColors>
      <color rgb="FF808080"/>
      <color rgb="FFC00000"/>
      <color rgb="FF001F60"/>
      <color rgb="FF7D5E00"/>
      <color rgb="FF7030A0"/>
      <color rgb="FF5B9BD6"/>
      <color rgb="FF4272C4"/>
      <color rgb="FFFF9300"/>
      <color rgb="FF35C5C7"/>
      <color rgb="FF70AE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195830287721968"/>
          <c:y val="4.4895086498333583E-2"/>
          <c:w val="0.45454131290719274"/>
          <c:h val="0.89763808671300627"/>
        </c:manualLayout>
      </c:layout>
      <c:doughnutChart>
        <c:varyColors val="1"/>
        <c:ser>
          <c:idx val="2"/>
          <c:order val="0"/>
          <c:tx>
            <c:v>GRADE BREAKDOWN</c:v>
          </c:tx>
          <c:dPt>
            <c:idx val="0"/>
            <c:bubble3D val="0"/>
            <c:spPr>
              <a:solidFill>
                <a:srgbClr val="70AE47"/>
              </a:solidFill>
              <a:ln w="19050">
                <a:solidFill>
                  <a:schemeClr val="lt1"/>
                </a:solidFill>
              </a:ln>
              <a:effectLst/>
            </c:spPr>
            <c:extLst>
              <c:ext xmlns:c16="http://schemas.microsoft.com/office/drawing/2014/chart" uri="{C3380CC4-5D6E-409C-BE32-E72D297353CC}">
                <c16:uniqueId val="{00000003-0284-764A-883D-481AFD494DE2}"/>
              </c:ext>
            </c:extLst>
          </c:dPt>
          <c:dPt>
            <c:idx val="1"/>
            <c:bubble3D val="0"/>
            <c:spPr>
              <a:solidFill>
                <a:srgbClr val="35C5C7"/>
              </a:solidFill>
              <a:ln w="19050">
                <a:solidFill>
                  <a:schemeClr val="lt1"/>
                </a:solidFill>
              </a:ln>
              <a:effectLst/>
            </c:spPr>
            <c:extLst>
              <c:ext xmlns:c16="http://schemas.microsoft.com/office/drawing/2014/chart" uri="{C3380CC4-5D6E-409C-BE32-E72D297353CC}">
                <c16:uniqueId val="{00000004-0284-764A-883D-481AFD494DE2}"/>
              </c:ext>
            </c:extLst>
          </c:dPt>
          <c:dPt>
            <c:idx val="2"/>
            <c:bubble3D val="0"/>
            <c:spPr>
              <a:solidFill>
                <a:srgbClr val="FF9300"/>
              </a:solidFill>
              <a:ln w="19050">
                <a:solidFill>
                  <a:schemeClr val="lt1"/>
                </a:solidFill>
              </a:ln>
              <a:effectLst/>
            </c:spPr>
            <c:extLst>
              <c:ext xmlns:c16="http://schemas.microsoft.com/office/drawing/2014/chart" uri="{C3380CC4-5D6E-409C-BE32-E72D297353CC}">
                <c16:uniqueId val="{00000005-0284-764A-883D-481AFD494DE2}"/>
              </c:ext>
            </c:extLst>
          </c:dPt>
          <c:dPt>
            <c:idx val="3"/>
            <c:bubble3D val="0"/>
            <c:spPr>
              <a:solidFill>
                <a:srgbClr val="4272C4"/>
              </a:solidFill>
              <a:ln w="19050">
                <a:solidFill>
                  <a:schemeClr val="lt1"/>
                </a:solidFill>
              </a:ln>
              <a:effectLst/>
            </c:spPr>
            <c:extLst>
              <c:ext xmlns:c16="http://schemas.microsoft.com/office/drawing/2014/chart" uri="{C3380CC4-5D6E-409C-BE32-E72D297353CC}">
                <c16:uniqueId val="{00000006-0284-764A-883D-481AFD494DE2}"/>
              </c:ext>
            </c:extLst>
          </c:dPt>
          <c:dPt>
            <c:idx val="4"/>
            <c:bubble3D val="0"/>
            <c:spPr>
              <a:solidFill>
                <a:srgbClr val="5B9BD6"/>
              </a:solidFill>
              <a:ln w="19050">
                <a:solidFill>
                  <a:schemeClr val="lt1"/>
                </a:solidFill>
              </a:ln>
              <a:effectLst/>
            </c:spPr>
            <c:extLst>
              <c:ext xmlns:c16="http://schemas.microsoft.com/office/drawing/2014/chart" uri="{C3380CC4-5D6E-409C-BE32-E72D297353CC}">
                <c16:uniqueId val="{00000007-0284-764A-883D-481AFD494DE2}"/>
              </c:ext>
            </c:extLst>
          </c:dPt>
          <c:dPt>
            <c:idx val="5"/>
            <c:bubble3D val="0"/>
            <c:spPr>
              <a:solidFill>
                <a:srgbClr val="808080"/>
              </a:solidFill>
              <a:ln w="19050">
                <a:solidFill>
                  <a:schemeClr val="lt1"/>
                </a:solidFill>
              </a:ln>
              <a:effectLst/>
            </c:spPr>
            <c:extLst>
              <c:ext xmlns:c16="http://schemas.microsoft.com/office/drawing/2014/chart" uri="{C3380CC4-5D6E-409C-BE32-E72D297353CC}">
                <c16:uniqueId val="{0000000D-0284-764A-883D-481AFD494DE2}"/>
              </c:ext>
            </c:extLst>
          </c:dPt>
          <c:dPt>
            <c:idx val="6"/>
            <c:bubble3D val="0"/>
            <c:spPr>
              <a:solidFill>
                <a:srgbClr val="7030A0"/>
              </a:solidFill>
              <a:ln w="19050">
                <a:solidFill>
                  <a:schemeClr val="lt1"/>
                </a:solidFill>
              </a:ln>
              <a:effectLst/>
            </c:spPr>
            <c:extLst>
              <c:ext xmlns:c16="http://schemas.microsoft.com/office/drawing/2014/chart" uri="{C3380CC4-5D6E-409C-BE32-E72D297353CC}">
                <c16:uniqueId val="{00000008-0284-764A-883D-481AFD494DE2}"/>
              </c:ext>
            </c:extLst>
          </c:dPt>
          <c:dPt>
            <c:idx val="7"/>
            <c:bubble3D val="0"/>
            <c:spPr>
              <a:solidFill>
                <a:srgbClr val="7D5E00"/>
              </a:solidFill>
              <a:ln w="19050">
                <a:solidFill>
                  <a:schemeClr val="lt1"/>
                </a:solidFill>
              </a:ln>
              <a:effectLst/>
            </c:spPr>
            <c:extLst>
              <c:ext xmlns:c16="http://schemas.microsoft.com/office/drawing/2014/chart" uri="{C3380CC4-5D6E-409C-BE32-E72D297353CC}">
                <c16:uniqueId val="{00000009-0284-764A-883D-481AFD494DE2}"/>
              </c:ext>
            </c:extLst>
          </c:dPt>
          <c:dPt>
            <c:idx val="8"/>
            <c:bubble3D val="0"/>
            <c:spPr>
              <a:solidFill>
                <a:srgbClr val="001F60"/>
              </a:solidFill>
              <a:ln w="19050">
                <a:solidFill>
                  <a:schemeClr val="lt1"/>
                </a:solidFill>
              </a:ln>
              <a:effectLst/>
            </c:spPr>
            <c:extLst>
              <c:ext xmlns:c16="http://schemas.microsoft.com/office/drawing/2014/chart" uri="{C3380CC4-5D6E-409C-BE32-E72D297353CC}">
                <c16:uniqueId val="{0000000A-0284-764A-883D-481AFD494DE2}"/>
              </c:ext>
            </c:extLst>
          </c:dPt>
          <c:dPt>
            <c:idx val="9"/>
            <c:bubble3D val="0"/>
            <c:spPr>
              <a:solidFill>
                <a:srgbClr val="C00000"/>
              </a:solidFill>
              <a:ln w="19050">
                <a:solidFill>
                  <a:schemeClr val="lt1"/>
                </a:solidFill>
              </a:ln>
              <a:effectLst/>
            </c:spPr>
            <c:extLst>
              <c:ext xmlns:c16="http://schemas.microsoft.com/office/drawing/2014/chart" uri="{C3380CC4-5D6E-409C-BE32-E72D297353CC}">
                <c16:uniqueId val="{0000000B-0284-764A-883D-481AFD494DE2}"/>
              </c:ext>
            </c:extLst>
          </c:dPt>
          <c:cat>
            <c:strRef>
              <c:f>Sample!$K$14:$K$23</c:f>
              <c:strCache>
                <c:ptCount val="10"/>
                <c:pt idx="0">
                  <c:v>DIST</c:v>
                </c:pt>
                <c:pt idx="1">
                  <c:v>A</c:v>
                </c:pt>
                <c:pt idx="2">
                  <c:v>B+</c:v>
                </c:pt>
                <c:pt idx="3">
                  <c:v>B</c:v>
                </c:pt>
                <c:pt idx="4">
                  <c:v>C+</c:v>
                </c:pt>
                <c:pt idx="5">
                  <c:v>C</c:v>
                </c:pt>
                <c:pt idx="6">
                  <c:v>D+</c:v>
                </c:pt>
                <c:pt idx="7">
                  <c:v>D</c:v>
                </c:pt>
                <c:pt idx="8">
                  <c:v>D-</c:v>
                </c:pt>
                <c:pt idx="9">
                  <c:v>FAIL</c:v>
                </c:pt>
              </c:strCache>
            </c:strRef>
          </c:cat>
          <c:val>
            <c:numRef>
              <c:f>Sample!$N$14:$N$23</c:f>
              <c:numCache>
                <c:formatCode>General</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2-0284-764A-883D-481AFD494DE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195830287721968"/>
          <c:y val="4.4895086498333583E-2"/>
          <c:w val="0.45454131290719274"/>
          <c:h val="0.89763808671300627"/>
        </c:manualLayout>
      </c:layout>
      <c:doughnutChart>
        <c:varyColors val="1"/>
        <c:ser>
          <c:idx val="2"/>
          <c:order val="0"/>
          <c:tx>
            <c:v>GRADE BREAKDOWN</c:v>
          </c:tx>
          <c:dPt>
            <c:idx val="0"/>
            <c:bubble3D val="0"/>
            <c:spPr>
              <a:solidFill>
                <a:srgbClr val="70AE47"/>
              </a:solidFill>
              <a:ln w="19050">
                <a:solidFill>
                  <a:schemeClr val="lt1"/>
                </a:solidFill>
              </a:ln>
              <a:effectLst/>
            </c:spPr>
            <c:extLst>
              <c:ext xmlns:c16="http://schemas.microsoft.com/office/drawing/2014/chart" uri="{C3380CC4-5D6E-409C-BE32-E72D297353CC}">
                <c16:uniqueId val="{00000001-311F-E24D-B7AB-E19F07423CC7}"/>
              </c:ext>
            </c:extLst>
          </c:dPt>
          <c:dPt>
            <c:idx val="1"/>
            <c:bubble3D val="0"/>
            <c:spPr>
              <a:solidFill>
                <a:srgbClr val="35C5C7"/>
              </a:solidFill>
              <a:ln w="19050">
                <a:solidFill>
                  <a:schemeClr val="lt1"/>
                </a:solidFill>
              </a:ln>
              <a:effectLst/>
            </c:spPr>
            <c:extLst>
              <c:ext xmlns:c16="http://schemas.microsoft.com/office/drawing/2014/chart" uri="{C3380CC4-5D6E-409C-BE32-E72D297353CC}">
                <c16:uniqueId val="{00000003-311F-E24D-B7AB-E19F07423CC7}"/>
              </c:ext>
            </c:extLst>
          </c:dPt>
          <c:dPt>
            <c:idx val="2"/>
            <c:bubble3D val="0"/>
            <c:spPr>
              <a:solidFill>
                <a:srgbClr val="FF9300"/>
              </a:solidFill>
              <a:ln w="19050">
                <a:solidFill>
                  <a:schemeClr val="lt1"/>
                </a:solidFill>
              </a:ln>
              <a:effectLst/>
            </c:spPr>
            <c:extLst>
              <c:ext xmlns:c16="http://schemas.microsoft.com/office/drawing/2014/chart" uri="{C3380CC4-5D6E-409C-BE32-E72D297353CC}">
                <c16:uniqueId val="{00000005-311F-E24D-B7AB-E19F07423CC7}"/>
              </c:ext>
            </c:extLst>
          </c:dPt>
          <c:dPt>
            <c:idx val="3"/>
            <c:bubble3D val="0"/>
            <c:spPr>
              <a:solidFill>
                <a:srgbClr val="4272C4"/>
              </a:solidFill>
              <a:ln w="19050">
                <a:solidFill>
                  <a:schemeClr val="lt1"/>
                </a:solidFill>
              </a:ln>
              <a:effectLst/>
            </c:spPr>
            <c:extLst>
              <c:ext xmlns:c16="http://schemas.microsoft.com/office/drawing/2014/chart" uri="{C3380CC4-5D6E-409C-BE32-E72D297353CC}">
                <c16:uniqueId val="{00000007-311F-E24D-B7AB-E19F07423CC7}"/>
              </c:ext>
            </c:extLst>
          </c:dPt>
          <c:dPt>
            <c:idx val="4"/>
            <c:bubble3D val="0"/>
            <c:spPr>
              <a:solidFill>
                <a:srgbClr val="5B9BD6"/>
              </a:solidFill>
              <a:ln w="19050">
                <a:solidFill>
                  <a:schemeClr val="lt1"/>
                </a:solidFill>
              </a:ln>
              <a:effectLst/>
            </c:spPr>
            <c:extLst>
              <c:ext xmlns:c16="http://schemas.microsoft.com/office/drawing/2014/chart" uri="{C3380CC4-5D6E-409C-BE32-E72D297353CC}">
                <c16:uniqueId val="{00000009-311F-E24D-B7AB-E19F07423CC7}"/>
              </c:ext>
            </c:extLst>
          </c:dPt>
          <c:dPt>
            <c:idx val="5"/>
            <c:bubble3D val="0"/>
            <c:spPr>
              <a:solidFill>
                <a:srgbClr val="808080"/>
              </a:solidFill>
              <a:ln w="19050">
                <a:solidFill>
                  <a:schemeClr val="lt1"/>
                </a:solidFill>
              </a:ln>
              <a:effectLst/>
            </c:spPr>
            <c:extLst>
              <c:ext xmlns:c16="http://schemas.microsoft.com/office/drawing/2014/chart" uri="{C3380CC4-5D6E-409C-BE32-E72D297353CC}">
                <c16:uniqueId val="{0000000B-311F-E24D-B7AB-E19F07423CC7}"/>
              </c:ext>
            </c:extLst>
          </c:dPt>
          <c:dPt>
            <c:idx val="6"/>
            <c:bubble3D val="0"/>
            <c:spPr>
              <a:solidFill>
                <a:srgbClr val="7030A0"/>
              </a:solidFill>
              <a:ln w="19050">
                <a:solidFill>
                  <a:schemeClr val="lt1"/>
                </a:solidFill>
              </a:ln>
              <a:effectLst/>
            </c:spPr>
            <c:extLst>
              <c:ext xmlns:c16="http://schemas.microsoft.com/office/drawing/2014/chart" uri="{C3380CC4-5D6E-409C-BE32-E72D297353CC}">
                <c16:uniqueId val="{0000000D-311F-E24D-B7AB-E19F07423CC7}"/>
              </c:ext>
            </c:extLst>
          </c:dPt>
          <c:dPt>
            <c:idx val="7"/>
            <c:bubble3D val="0"/>
            <c:spPr>
              <a:solidFill>
                <a:srgbClr val="7D5E00"/>
              </a:solidFill>
              <a:ln w="19050">
                <a:solidFill>
                  <a:schemeClr val="lt1"/>
                </a:solidFill>
              </a:ln>
              <a:effectLst/>
            </c:spPr>
            <c:extLst>
              <c:ext xmlns:c16="http://schemas.microsoft.com/office/drawing/2014/chart" uri="{C3380CC4-5D6E-409C-BE32-E72D297353CC}">
                <c16:uniqueId val="{0000000F-311F-E24D-B7AB-E19F07423CC7}"/>
              </c:ext>
            </c:extLst>
          </c:dPt>
          <c:dPt>
            <c:idx val="8"/>
            <c:bubble3D val="0"/>
            <c:spPr>
              <a:solidFill>
                <a:srgbClr val="001F60"/>
              </a:solidFill>
              <a:ln w="19050">
                <a:solidFill>
                  <a:schemeClr val="lt1"/>
                </a:solidFill>
              </a:ln>
              <a:effectLst/>
            </c:spPr>
            <c:extLst>
              <c:ext xmlns:c16="http://schemas.microsoft.com/office/drawing/2014/chart" uri="{C3380CC4-5D6E-409C-BE32-E72D297353CC}">
                <c16:uniqueId val="{00000011-311F-E24D-B7AB-E19F07423CC7}"/>
              </c:ext>
            </c:extLst>
          </c:dPt>
          <c:dPt>
            <c:idx val="9"/>
            <c:bubble3D val="0"/>
            <c:spPr>
              <a:solidFill>
                <a:srgbClr val="C00000"/>
              </a:solidFill>
              <a:ln w="19050">
                <a:solidFill>
                  <a:schemeClr val="lt1"/>
                </a:solidFill>
              </a:ln>
              <a:effectLst/>
            </c:spPr>
            <c:extLst>
              <c:ext xmlns:c16="http://schemas.microsoft.com/office/drawing/2014/chart" uri="{C3380CC4-5D6E-409C-BE32-E72D297353CC}">
                <c16:uniqueId val="{00000013-311F-E24D-B7AB-E19F07423CC7}"/>
              </c:ext>
            </c:extLst>
          </c:dPt>
          <c:cat>
            <c:strRef>
              <c:f>GPA!$K$14:$K$23</c:f>
              <c:strCache>
                <c:ptCount val="10"/>
                <c:pt idx="0">
                  <c:v>DIST</c:v>
                </c:pt>
                <c:pt idx="1">
                  <c:v>A</c:v>
                </c:pt>
                <c:pt idx="2">
                  <c:v>B+</c:v>
                </c:pt>
                <c:pt idx="3">
                  <c:v>B</c:v>
                </c:pt>
                <c:pt idx="4">
                  <c:v>C+</c:v>
                </c:pt>
                <c:pt idx="5">
                  <c:v>C</c:v>
                </c:pt>
                <c:pt idx="6">
                  <c:v>D+</c:v>
                </c:pt>
                <c:pt idx="7">
                  <c:v>D</c:v>
                </c:pt>
                <c:pt idx="8">
                  <c:v>D-</c:v>
                </c:pt>
                <c:pt idx="9">
                  <c:v>FAIL</c:v>
                </c:pt>
              </c:strCache>
            </c:strRef>
          </c:cat>
          <c:val>
            <c:numRef>
              <c:f>GPA!$N$14:$N$23</c:f>
              <c:numCache>
                <c:formatCode>General</c:formatCode>
                <c:ptCount val="10"/>
                <c:pt idx="0">
                  <c:v>0</c:v>
                </c:pt>
                <c:pt idx="1">
                  <c:v>0</c:v>
                </c:pt>
                <c:pt idx="2">
                  <c:v>1</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311F-E24D-B7AB-E19F07423CC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273754</xdr:colOff>
      <xdr:row>22</xdr:row>
      <xdr:rowOff>191915</xdr:rowOff>
    </xdr:from>
    <xdr:to>
      <xdr:col>32</xdr:col>
      <xdr:colOff>126149</xdr:colOff>
      <xdr:row>66</xdr:row>
      <xdr:rowOff>56448</xdr:rowOff>
    </xdr:to>
    <xdr:pic>
      <xdr:nvPicPr>
        <xdr:cNvPr id="2" name="Picture 1">
          <a:extLst>
            <a:ext uri="{FF2B5EF4-FFF2-40B4-BE49-F238E27FC236}">
              <a16:creationId xmlns:a16="http://schemas.microsoft.com/office/drawing/2014/main" id="{207DFCCF-4C3C-2845-AA8C-E4BA751DE7C8}"/>
            </a:ext>
          </a:extLst>
        </xdr:cNvPr>
        <xdr:cNvPicPr>
          <a:picLocks noChangeAspect="1"/>
        </xdr:cNvPicPr>
      </xdr:nvPicPr>
      <xdr:blipFill>
        <a:blip xmlns:r="http://schemas.openxmlformats.org/officeDocument/2006/relationships" r:embed="rId1"/>
        <a:stretch>
          <a:fillRect/>
        </a:stretch>
      </xdr:blipFill>
      <xdr:spPr>
        <a:xfrm>
          <a:off x="3730976" y="6189137"/>
          <a:ext cx="21759895" cy="9177866"/>
        </a:xfrm>
        <a:prstGeom prst="rect">
          <a:avLst/>
        </a:prstGeom>
      </xdr:spPr>
    </xdr:pic>
    <xdr:clientData/>
  </xdr:twoCellAnchor>
  <xdr:twoCellAnchor>
    <xdr:from>
      <xdr:col>7</xdr:col>
      <xdr:colOff>644843</xdr:colOff>
      <xdr:row>22</xdr:row>
      <xdr:rowOff>170852</xdr:rowOff>
    </xdr:from>
    <xdr:to>
      <xdr:col>8</xdr:col>
      <xdr:colOff>365443</xdr:colOff>
      <xdr:row>26</xdr:row>
      <xdr:rowOff>20669</xdr:rowOff>
    </xdr:to>
    <xdr:cxnSp macro="">
      <xdr:nvCxnSpPr>
        <xdr:cNvPr id="8" name="Straight Arrow Connector 7">
          <a:extLst>
            <a:ext uri="{FF2B5EF4-FFF2-40B4-BE49-F238E27FC236}">
              <a16:creationId xmlns:a16="http://schemas.microsoft.com/office/drawing/2014/main" id="{2D045A14-9266-4B42-B34C-3BBE223F4488}"/>
            </a:ext>
          </a:extLst>
        </xdr:cNvPr>
        <xdr:cNvCxnSpPr/>
      </xdr:nvCxnSpPr>
      <xdr:spPr>
        <a:xfrm flipH="1">
          <a:off x="5724843" y="6168074"/>
          <a:ext cx="531989" cy="696484"/>
        </a:xfrm>
        <a:prstGeom prst="straightConnector1">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746442</xdr:colOff>
      <xdr:row>19</xdr:row>
      <xdr:rowOff>39078</xdr:rowOff>
    </xdr:from>
    <xdr:to>
      <xdr:col>12</xdr:col>
      <xdr:colOff>111442</xdr:colOff>
      <xdr:row>23</xdr:row>
      <xdr:rowOff>9152</xdr:rowOff>
    </xdr:to>
    <xdr:sp macro="" textlink="">
      <xdr:nvSpPr>
        <xdr:cNvPr id="13" name="TextBox 12">
          <a:extLst>
            <a:ext uri="{FF2B5EF4-FFF2-40B4-BE49-F238E27FC236}">
              <a16:creationId xmlns:a16="http://schemas.microsoft.com/office/drawing/2014/main" id="{5B5929DA-2ED9-7E40-BADD-A064CA2CC7BC}"/>
            </a:ext>
          </a:extLst>
        </xdr:cNvPr>
        <xdr:cNvSpPr txBox="1"/>
      </xdr:nvSpPr>
      <xdr:spPr>
        <a:xfrm>
          <a:off x="5904596" y="5666155"/>
          <a:ext cx="3468077" cy="751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bar shows your </a:t>
          </a:r>
          <a:r>
            <a:rPr lang="en-GB" sz="1100" b="1"/>
            <a:t>Cumulative</a:t>
          </a:r>
          <a:r>
            <a:rPr lang="en-GB" sz="1100" b="1" baseline="0"/>
            <a:t> GPA</a:t>
          </a:r>
          <a:r>
            <a:rPr lang="en-GB" sz="1100" baseline="0"/>
            <a:t> out of 4. The bar and its accompanying value will be updated automatically based on the Modules table below.</a:t>
          </a:r>
        </a:p>
        <a:p>
          <a:endParaRPr lang="en-GB" sz="1100"/>
        </a:p>
      </xdr:txBody>
    </xdr:sp>
    <xdr:clientData/>
  </xdr:twoCellAnchor>
  <xdr:twoCellAnchor>
    <xdr:from>
      <xdr:col>3</xdr:col>
      <xdr:colOff>678606</xdr:colOff>
      <xdr:row>29</xdr:row>
      <xdr:rowOff>37862</xdr:rowOff>
    </xdr:from>
    <xdr:to>
      <xdr:col>5</xdr:col>
      <xdr:colOff>271896</xdr:colOff>
      <xdr:row>29</xdr:row>
      <xdr:rowOff>46349</xdr:rowOff>
    </xdr:to>
    <xdr:cxnSp macro="">
      <xdr:nvCxnSpPr>
        <xdr:cNvPr id="15" name="Straight Arrow Connector 14">
          <a:extLst>
            <a:ext uri="{FF2B5EF4-FFF2-40B4-BE49-F238E27FC236}">
              <a16:creationId xmlns:a16="http://schemas.microsoft.com/office/drawing/2014/main" id="{E84780C4-D073-9249-A137-EAD8FAC9BC47}"/>
            </a:ext>
          </a:extLst>
        </xdr:cNvPr>
        <xdr:cNvCxnSpPr/>
      </xdr:nvCxnSpPr>
      <xdr:spPr>
        <a:xfrm flipV="1">
          <a:off x="2513050" y="7516751"/>
          <a:ext cx="1216068" cy="8487"/>
        </a:xfrm>
        <a:prstGeom prst="straightConnector1">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176204</xdr:colOff>
      <xdr:row>24</xdr:row>
      <xdr:rowOff>101542</xdr:rowOff>
    </xdr:from>
    <xdr:to>
      <xdr:col>4</xdr:col>
      <xdr:colOff>202463</xdr:colOff>
      <xdr:row>37</xdr:row>
      <xdr:rowOff>196333</xdr:rowOff>
    </xdr:to>
    <xdr:sp macro="" textlink="">
      <xdr:nvSpPr>
        <xdr:cNvPr id="18" name="TextBox 17">
          <a:extLst>
            <a:ext uri="{FF2B5EF4-FFF2-40B4-BE49-F238E27FC236}">
              <a16:creationId xmlns:a16="http://schemas.microsoft.com/office/drawing/2014/main" id="{DB4617D9-56E2-3648-842F-4249E99B2855}"/>
            </a:ext>
          </a:extLst>
        </xdr:cNvPr>
        <xdr:cNvSpPr txBox="1"/>
      </xdr:nvSpPr>
      <xdr:spPr>
        <a:xfrm>
          <a:off x="397074" y="6746035"/>
          <a:ext cx="2511041" cy="2726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solidFill>
                <a:srgbClr val="C00000"/>
              </a:solidFill>
            </a:rPr>
            <a:t>1)</a:t>
          </a:r>
          <a:r>
            <a:rPr lang="en-GB" sz="1100" b="0" baseline="0">
              <a:solidFill>
                <a:srgbClr val="C00000"/>
              </a:solidFill>
            </a:rPr>
            <a:t> </a:t>
          </a:r>
          <a:r>
            <a:rPr lang="en-GB" sz="1100" b="0">
              <a:solidFill>
                <a:srgbClr val="C00000"/>
              </a:solidFill>
            </a:rPr>
            <a:t>Key in your desired</a:t>
          </a:r>
          <a:r>
            <a:rPr lang="en-GB" sz="1100" b="0" baseline="0">
              <a:solidFill>
                <a:srgbClr val="C00000"/>
              </a:solidFill>
            </a:rPr>
            <a:t> GPA. You can base it on the cut-off scores of the University courses (which can be found below).</a:t>
          </a:r>
        </a:p>
        <a:p>
          <a:endParaRPr lang="en-GB" sz="1100" b="1" baseline="0">
            <a:solidFill>
              <a:srgbClr val="C00000"/>
            </a:solidFill>
          </a:endParaRPr>
        </a:p>
        <a:p>
          <a:r>
            <a:rPr lang="en-GB" sz="1100" b="1" baseline="0">
              <a:solidFill>
                <a:srgbClr val="C00000"/>
              </a:solidFill>
            </a:rPr>
            <a:t>NTU IGP: </a:t>
          </a:r>
          <a:r>
            <a:rPr lang="en-SG">
              <a:hlinkClick xmlns:r="http://schemas.openxmlformats.org/officeDocument/2006/relationships" r:id=""/>
            </a:rPr>
            <a:t>https://admissions.ntu.edu.sg/UndergraduateAdmissions/Pages/IndicativeGradeProfile.aspx</a:t>
          </a:r>
          <a:endParaRPr lang="en-SG"/>
        </a:p>
        <a:p>
          <a:endParaRPr lang="en-SG" sz="1100" b="1" baseline="0">
            <a:solidFill>
              <a:srgbClr val="C00000"/>
            </a:solidFill>
          </a:endParaRPr>
        </a:p>
        <a:p>
          <a:r>
            <a:rPr lang="en-SG" sz="1100" b="1" baseline="0">
              <a:solidFill>
                <a:srgbClr val="C00000"/>
              </a:solidFill>
            </a:rPr>
            <a:t>NUS IGP:</a:t>
          </a:r>
        </a:p>
        <a:p>
          <a:r>
            <a:rPr lang="en-SG">
              <a:hlinkClick xmlns:r="http://schemas.openxmlformats.org/officeDocument/2006/relationships" r:id=""/>
            </a:rPr>
            <a:t>http://www.nus.edu.sg/oam/undergraduate-programmes/indicative-grade-profile-(igp)</a:t>
          </a:r>
          <a:endParaRPr lang="en-GB" sz="1100" b="1" baseline="0">
            <a:solidFill>
              <a:srgbClr val="C00000"/>
            </a:solidFill>
          </a:endParaRPr>
        </a:p>
        <a:p>
          <a:endParaRPr lang="en-GB" sz="1100" b="1" baseline="0">
            <a:solidFill>
              <a:srgbClr val="C00000"/>
            </a:solidFill>
          </a:endParaRPr>
        </a:p>
        <a:p>
          <a:endParaRPr lang="en-GB" sz="1100" b="1" baseline="0">
            <a:solidFill>
              <a:srgbClr val="C00000"/>
            </a:solidFill>
          </a:endParaRPr>
        </a:p>
        <a:p>
          <a:endParaRPr lang="en-GB" sz="1100"/>
        </a:p>
      </xdr:txBody>
    </xdr:sp>
    <xdr:clientData/>
  </xdr:twoCellAnchor>
  <xdr:twoCellAnchor>
    <xdr:from>
      <xdr:col>4</xdr:col>
      <xdr:colOff>220870</xdr:colOff>
      <xdr:row>32</xdr:row>
      <xdr:rowOff>81849</xdr:rowOff>
    </xdr:from>
    <xdr:to>
      <xdr:col>5</xdr:col>
      <xdr:colOff>248355</xdr:colOff>
      <xdr:row>42</xdr:row>
      <xdr:rowOff>17427</xdr:rowOff>
    </xdr:to>
    <xdr:cxnSp macro="">
      <xdr:nvCxnSpPr>
        <xdr:cNvPr id="21" name="Straight Arrow Connector 20">
          <a:extLst>
            <a:ext uri="{FF2B5EF4-FFF2-40B4-BE49-F238E27FC236}">
              <a16:creationId xmlns:a16="http://schemas.microsoft.com/office/drawing/2014/main" id="{F758C768-0327-1742-812C-4B209B84F463}"/>
            </a:ext>
          </a:extLst>
        </xdr:cNvPr>
        <xdr:cNvCxnSpPr>
          <a:stCxn id="23" idx="3"/>
        </xdr:cNvCxnSpPr>
      </xdr:nvCxnSpPr>
      <xdr:spPr>
        <a:xfrm flipV="1">
          <a:off x="2926522" y="8346052"/>
          <a:ext cx="855746" cy="1960216"/>
        </a:xfrm>
        <a:prstGeom prst="straightConnector1">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155589</xdr:colOff>
      <xdr:row>39</xdr:row>
      <xdr:rowOff>16507</xdr:rowOff>
    </xdr:from>
    <xdr:to>
      <xdr:col>4</xdr:col>
      <xdr:colOff>220870</xdr:colOff>
      <xdr:row>45</xdr:row>
      <xdr:rowOff>18347</xdr:rowOff>
    </xdr:to>
    <xdr:sp macro="" textlink="">
      <xdr:nvSpPr>
        <xdr:cNvPr id="23" name="TextBox 22">
          <a:extLst>
            <a:ext uri="{FF2B5EF4-FFF2-40B4-BE49-F238E27FC236}">
              <a16:creationId xmlns:a16="http://schemas.microsoft.com/office/drawing/2014/main" id="{F795B736-C9CF-6047-BA2E-372D65F652B2}"/>
            </a:ext>
          </a:extLst>
        </xdr:cNvPr>
        <xdr:cNvSpPr txBox="1"/>
      </xdr:nvSpPr>
      <xdr:spPr>
        <a:xfrm>
          <a:off x="376459" y="9697956"/>
          <a:ext cx="2550063" cy="1216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difference</a:t>
          </a:r>
          <a:r>
            <a:rPr lang="en-GB" sz="1100" baseline="0"/>
            <a:t> between your current cGPA and desired GPA will be shown here. A positve difference (cGPA &gt; desired GPA) will be in </a:t>
          </a:r>
          <a:r>
            <a:rPr lang="en-GB" sz="1100" b="1" baseline="0">
              <a:solidFill>
                <a:srgbClr val="00B050"/>
              </a:solidFill>
            </a:rPr>
            <a:t>GREEN</a:t>
          </a:r>
          <a:r>
            <a:rPr lang="en-GB" sz="1100" baseline="0"/>
            <a:t> while a negative difference (cGPA &lt; desired GPA) will be in </a:t>
          </a:r>
          <a:r>
            <a:rPr lang="en-GB" sz="1100" b="1" baseline="0">
              <a:solidFill>
                <a:srgbClr val="C00000"/>
              </a:solidFill>
            </a:rPr>
            <a:t>RED.</a:t>
          </a:r>
          <a:endParaRPr lang="en-GB" sz="1100" b="1">
            <a:solidFill>
              <a:srgbClr val="C00000"/>
            </a:solidFill>
          </a:endParaRPr>
        </a:p>
      </xdr:txBody>
    </xdr:sp>
    <xdr:clientData/>
  </xdr:twoCellAnchor>
  <xdr:twoCellAnchor>
    <xdr:from>
      <xdr:col>15</xdr:col>
      <xdr:colOff>767819</xdr:colOff>
      <xdr:row>22</xdr:row>
      <xdr:rowOff>118192</xdr:rowOff>
    </xdr:from>
    <xdr:to>
      <xdr:col>16</xdr:col>
      <xdr:colOff>433384</xdr:colOff>
      <xdr:row>25</xdr:row>
      <xdr:rowOff>206935</xdr:rowOff>
    </xdr:to>
    <xdr:cxnSp macro="">
      <xdr:nvCxnSpPr>
        <xdr:cNvPr id="12" name="Straight Arrow Connector 11">
          <a:extLst>
            <a:ext uri="{FF2B5EF4-FFF2-40B4-BE49-F238E27FC236}">
              <a16:creationId xmlns:a16="http://schemas.microsoft.com/office/drawing/2014/main" id="{0BF9F2D8-97ED-0C4C-B8D4-C781EBB39351}"/>
            </a:ext>
          </a:extLst>
        </xdr:cNvPr>
        <xdr:cNvCxnSpPr/>
      </xdr:nvCxnSpPr>
      <xdr:spPr>
        <a:xfrm flipH="1">
          <a:off x="12338930" y="6115414"/>
          <a:ext cx="476954" cy="723743"/>
        </a:xfrm>
        <a:prstGeom prst="straightConnector1">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247116</xdr:colOff>
      <xdr:row>19</xdr:row>
      <xdr:rowOff>78154</xdr:rowOff>
    </xdr:from>
    <xdr:to>
      <xdr:col>20</xdr:col>
      <xdr:colOff>437616</xdr:colOff>
      <xdr:row>23</xdr:row>
      <xdr:rowOff>13567</xdr:rowOff>
    </xdr:to>
    <xdr:sp macro="" textlink="">
      <xdr:nvSpPr>
        <xdr:cNvPr id="14" name="TextBox 13">
          <a:extLst>
            <a:ext uri="{FF2B5EF4-FFF2-40B4-BE49-F238E27FC236}">
              <a16:creationId xmlns:a16="http://schemas.microsoft.com/office/drawing/2014/main" id="{39A4D59F-D529-784D-BE9E-D307F81DE1CD}"/>
            </a:ext>
          </a:extLst>
        </xdr:cNvPr>
        <xdr:cNvSpPr txBox="1"/>
      </xdr:nvSpPr>
      <xdr:spPr>
        <a:xfrm>
          <a:off x="12790808" y="5705231"/>
          <a:ext cx="3472962" cy="716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This bar shows the </a:t>
          </a:r>
          <a:r>
            <a:rPr lang="en-GB" sz="1100" b="1" baseline="0"/>
            <a:t>Semester GPA</a:t>
          </a:r>
          <a:r>
            <a:rPr lang="en-GB" sz="1100" baseline="0"/>
            <a:t>. The bar and its accompanying value will change accordingly based on the Semester you have chosen to view (See Step 4).</a:t>
          </a:r>
          <a:endParaRPr lang="en-GB" sz="1100"/>
        </a:p>
      </xdr:txBody>
    </xdr:sp>
    <xdr:clientData/>
  </xdr:twoCellAnchor>
  <xdr:twoCellAnchor>
    <xdr:from>
      <xdr:col>19</xdr:col>
      <xdr:colOff>723695</xdr:colOff>
      <xdr:row>23</xdr:row>
      <xdr:rowOff>14201</xdr:rowOff>
    </xdr:from>
    <xdr:to>
      <xdr:col>21</xdr:col>
      <xdr:colOff>54145</xdr:colOff>
      <xdr:row>29</xdr:row>
      <xdr:rowOff>58751</xdr:rowOff>
    </xdr:to>
    <xdr:cxnSp macro="">
      <xdr:nvCxnSpPr>
        <xdr:cNvPr id="16" name="Straight Arrow Connector 15">
          <a:extLst>
            <a:ext uri="{FF2B5EF4-FFF2-40B4-BE49-F238E27FC236}">
              <a16:creationId xmlns:a16="http://schemas.microsoft.com/office/drawing/2014/main" id="{5DB2081D-6423-B946-A2EE-7EFB78CB75AF}"/>
            </a:ext>
          </a:extLst>
        </xdr:cNvPr>
        <xdr:cNvCxnSpPr/>
      </xdr:nvCxnSpPr>
      <xdr:spPr>
        <a:xfrm flipH="1">
          <a:off x="15540362" y="6223090"/>
          <a:ext cx="953227" cy="1314550"/>
        </a:xfrm>
        <a:prstGeom prst="straightConnector1">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744707</xdr:colOff>
      <xdr:row>19</xdr:row>
      <xdr:rowOff>78154</xdr:rowOff>
    </xdr:from>
    <xdr:to>
      <xdr:col>25</xdr:col>
      <xdr:colOff>99715</xdr:colOff>
      <xdr:row>23</xdr:row>
      <xdr:rowOff>24510</xdr:rowOff>
    </xdr:to>
    <xdr:sp macro="" textlink="">
      <xdr:nvSpPr>
        <xdr:cNvPr id="17" name="TextBox 16">
          <a:extLst>
            <a:ext uri="{FF2B5EF4-FFF2-40B4-BE49-F238E27FC236}">
              <a16:creationId xmlns:a16="http://schemas.microsoft.com/office/drawing/2014/main" id="{6A0D48FA-8183-334A-A46D-13ECBFABD39B}"/>
            </a:ext>
          </a:extLst>
        </xdr:cNvPr>
        <xdr:cNvSpPr txBox="1"/>
      </xdr:nvSpPr>
      <xdr:spPr>
        <a:xfrm>
          <a:off x="16570861" y="5705231"/>
          <a:ext cx="3458085" cy="727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solidFill>
                <a:srgbClr val="C00000"/>
              </a:solidFill>
            </a:rPr>
            <a:t>4)</a:t>
          </a:r>
          <a:r>
            <a:rPr lang="en-GB" sz="1100" b="0" baseline="0">
              <a:solidFill>
                <a:srgbClr val="C00000"/>
              </a:solidFill>
            </a:rPr>
            <a:t> Select the individual semester you wish to view using this slicer. You can also select multiple semesters.</a:t>
          </a:r>
        </a:p>
      </xdr:txBody>
    </xdr:sp>
    <xdr:clientData/>
  </xdr:twoCellAnchor>
  <xdr:twoCellAnchor>
    <xdr:from>
      <xdr:col>4</xdr:col>
      <xdr:colOff>257681</xdr:colOff>
      <xdr:row>49</xdr:row>
      <xdr:rowOff>5047</xdr:rowOff>
    </xdr:from>
    <xdr:to>
      <xdr:col>5</xdr:col>
      <xdr:colOff>176389</xdr:colOff>
      <xdr:row>57</xdr:row>
      <xdr:rowOff>184202</xdr:rowOff>
    </xdr:to>
    <xdr:cxnSp macro="">
      <xdr:nvCxnSpPr>
        <xdr:cNvPr id="19" name="Straight Arrow Connector 18">
          <a:extLst>
            <a:ext uri="{FF2B5EF4-FFF2-40B4-BE49-F238E27FC236}">
              <a16:creationId xmlns:a16="http://schemas.microsoft.com/office/drawing/2014/main" id="{4C3CF16E-795F-B145-8D43-01F60A04B7C1}"/>
            </a:ext>
          </a:extLst>
        </xdr:cNvPr>
        <xdr:cNvCxnSpPr>
          <a:stCxn id="20" idx="3"/>
        </xdr:cNvCxnSpPr>
      </xdr:nvCxnSpPr>
      <xdr:spPr>
        <a:xfrm flipV="1">
          <a:off x="2979110" y="11435047"/>
          <a:ext cx="750255" cy="1751536"/>
        </a:xfrm>
        <a:prstGeom prst="straightConnector1">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148341</xdr:colOff>
      <xdr:row>46</xdr:row>
      <xdr:rowOff>66023</xdr:rowOff>
    </xdr:from>
    <xdr:to>
      <xdr:col>4</xdr:col>
      <xdr:colOff>257681</xdr:colOff>
      <xdr:row>69</xdr:row>
      <xdr:rowOff>105834</xdr:rowOff>
    </xdr:to>
    <xdr:sp macro="" textlink="">
      <xdr:nvSpPr>
        <xdr:cNvPr id="20" name="TextBox 19">
          <a:extLst>
            <a:ext uri="{FF2B5EF4-FFF2-40B4-BE49-F238E27FC236}">
              <a16:creationId xmlns:a16="http://schemas.microsoft.com/office/drawing/2014/main" id="{30DCBAF6-F088-E544-A3B3-6CDA2B582D56}"/>
            </a:ext>
          </a:extLst>
        </xdr:cNvPr>
        <xdr:cNvSpPr txBox="1"/>
      </xdr:nvSpPr>
      <xdr:spPr>
        <a:xfrm>
          <a:off x="375127" y="10906380"/>
          <a:ext cx="2603983" cy="4560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solidFill>
                <a:schemeClr val="tx1"/>
              </a:solidFill>
            </a:rPr>
            <a:t>Data in the Modules Table is the most important. Every</a:t>
          </a:r>
          <a:r>
            <a:rPr lang="en-GB" sz="1100" b="0" baseline="0">
              <a:solidFill>
                <a:schemeClr val="tx1"/>
              </a:solidFill>
            </a:rPr>
            <a:t> other data in the dashboard above is dependent on it.</a:t>
          </a:r>
          <a:endParaRPr lang="en-GB" sz="1100" b="0">
            <a:solidFill>
              <a:schemeClr val="tx1"/>
            </a:solidFill>
          </a:endParaRPr>
        </a:p>
        <a:p>
          <a:endParaRPr lang="en-GB" sz="1100" b="0">
            <a:solidFill>
              <a:srgbClr val="C00000"/>
            </a:solidFill>
          </a:endParaRPr>
        </a:p>
        <a:p>
          <a:r>
            <a:rPr lang="en-GB" sz="1100" b="0">
              <a:solidFill>
                <a:srgbClr val="C00000"/>
              </a:solidFill>
            </a:rPr>
            <a:t>2)</a:t>
          </a:r>
          <a:r>
            <a:rPr lang="en-GB" sz="1100" b="0" baseline="0">
              <a:solidFill>
                <a:srgbClr val="C00000"/>
              </a:solidFill>
            </a:rPr>
            <a:t> </a:t>
          </a:r>
          <a:r>
            <a:rPr lang="en-GB" sz="1100" b="0">
              <a:solidFill>
                <a:srgbClr val="C00000"/>
              </a:solidFill>
            </a:rPr>
            <a:t>Fill in the Modules</a:t>
          </a:r>
          <a:r>
            <a:rPr lang="en-GB" sz="1100" b="0" baseline="0">
              <a:solidFill>
                <a:srgbClr val="C00000"/>
              </a:solidFill>
            </a:rPr>
            <a:t> Table according to the header.</a:t>
          </a:r>
        </a:p>
        <a:p>
          <a:endParaRPr lang="en-GB" sz="1100" b="0" baseline="0">
            <a:solidFill>
              <a:srgbClr val="C00000"/>
            </a:solidFill>
          </a:endParaRPr>
        </a:p>
        <a:p>
          <a:pPr lvl="0"/>
          <a:r>
            <a:rPr lang="en-GB" sz="1100" b="0" baseline="0">
              <a:solidFill>
                <a:srgbClr val="C00000"/>
              </a:solidFill>
            </a:rPr>
            <a:t>- Input either Compulsory or Elective in the REQUIREMENT column. A dropdown list is provided.</a:t>
          </a:r>
        </a:p>
        <a:p>
          <a:endParaRPr lang="en-GB" sz="1100" b="0" baseline="0">
            <a:solidFill>
              <a:srgbClr val="C00000"/>
            </a:solidFill>
          </a:endParaRPr>
        </a:p>
        <a:p>
          <a:r>
            <a:rPr lang="en-GB" sz="1100" b="0" baseline="0">
              <a:solidFill>
                <a:srgbClr val="C00000"/>
              </a:solidFill>
            </a:rPr>
            <a:t>- Input your expected/confirmed grades under the GRADES column. A dropdown list is provided.</a:t>
          </a:r>
        </a:p>
        <a:p>
          <a:endParaRPr lang="en-GB" sz="1100" b="0" baseline="0">
            <a:solidFill>
              <a:srgbClr val="C00000"/>
            </a:solidFill>
          </a:endParaRPr>
        </a:p>
        <a:p>
          <a:r>
            <a:rPr lang="en-GB" sz="1100" b="0" baseline="0">
              <a:solidFill>
                <a:srgbClr val="C00000"/>
              </a:solidFill>
            </a:rPr>
            <a:t>- Input the respective Credit Units of your module in the CREDIT UNIT column. VERY IMPORTANT! Otherwise the calculated GPA will be inaccurate.</a:t>
          </a:r>
        </a:p>
        <a:p>
          <a:endParaRPr lang="en-GB" sz="1100" b="0" baseline="0">
            <a:solidFill>
              <a:srgbClr val="C00000"/>
            </a:solidFill>
          </a:endParaRPr>
        </a:p>
        <a:p>
          <a:r>
            <a:rPr lang="en-GB" sz="1100" b="1" baseline="0">
              <a:solidFill>
                <a:schemeClr val="tx1"/>
              </a:solidFill>
            </a:rPr>
            <a:t>Note: SP Students can find their module credit units by:  Visit eservices &gt; personal &gt; my info &gt; academic &gt; progress report</a:t>
          </a:r>
        </a:p>
        <a:p>
          <a:endParaRPr lang="en-GB" sz="1100" b="0" baseline="0">
            <a:solidFill>
              <a:srgbClr val="C00000"/>
            </a:solidFill>
          </a:endParaRPr>
        </a:p>
        <a:p>
          <a:r>
            <a:rPr lang="en-GB" sz="1100" b="0" baseline="0">
              <a:solidFill>
                <a:srgbClr val="C00000"/>
              </a:solidFill>
            </a:rPr>
            <a:t>- Input the respective semester and year for the module. A dropdown list is provided.</a:t>
          </a:r>
        </a:p>
        <a:p>
          <a:endParaRPr lang="en-GB" sz="1100" b="0" baseline="0">
            <a:solidFill>
              <a:srgbClr val="C00000"/>
            </a:solidFill>
          </a:endParaRPr>
        </a:p>
        <a:p>
          <a:br>
            <a:rPr lang="en-GB" sz="1100" b="0" baseline="0">
              <a:solidFill>
                <a:srgbClr val="C00000"/>
              </a:solidFill>
            </a:rPr>
          </a:br>
          <a:br>
            <a:rPr lang="en-GB" sz="1100" b="0" baseline="0">
              <a:solidFill>
                <a:srgbClr val="C00000"/>
              </a:solidFill>
            </a:rPr>
          </a:br>
          <a:endParaRPr lang="en-GB" sz="1100" b="0" baseline="0">
            <a:solidFill>
              <a:srgbClr val="C00000"/>
            </a:solidFill>
          </a:endParaRPr>
        </a:p>
      </xdr:txBody>
    </xdr:sp>
    <xdr:clientData/>
  </xdr:twoCellAnchor>
  <xdr:twoCellAnchor>
    <xdr:from>
      <xdr:col>4</xdr:col>
      <xdr:colOff>264255</xdr:colOff>
      <xdr:row>63</xdr:row>
      <xdr:rowOff>181428</xdr:rowOff>
    </xdr:from>
    <xdr:to>
      <xdr:col>5</xdr:col>
      <xdr:colOff>362857</xdr:colOff>
      <xdr:row>73</xdr:row>
      <xdr:rowOff>124314</xdr:rowOff>
    </xdr:to>
    <xdr:cxnSp macro="">
      <xdr:nvCxnSpPr>
        <xdr:cNvPr id="22" name="Straight Arrow Connector 21">
          <a:extLst>
            <a:ext uri="{FF2B5EF4-FFF2-40B4-BE49-F238E27FC236}">
              <a16:creationId xmlns:a16="http://schemas.microsoft.com/office/drawing/2014/main" id="{BF9F51A7-DD58-0342-9316-5EFCB705CB54}"/>
            </a:ext>
          </a:extLst>
        </xdr:cNvPr>
        <xdr:cNvCxnSpPr>
          <a:stCxn id="24" idx="3"/>
        </xdr:cNvCxnSpPr>
      </xdr:nvCxnSpPr>
      <xdr:spPr>
        <a:xfrm flipV="1">
          <a:off x="2985684" y="14363095"/>
          <a:ext cx="930149" cy="1908362"/>
        </a:xfrm>
        <a:prstGeom prst="straightConnector1">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151628</xdr:colOff>
      <xdr:row>70</xdr:row>
      <xdr:rowOff>156382</xdr:rowOff>
    </xdr:from>
    <xdr:to>
      <xdr:col>4</xdr:col>
      <xdr:colOff>264255</xdr:colOff>
      <xdr:row>76</xdr:row>
      <xdr:rowOff>92246</xdr:rowOff>
    </xdr:to>
    <xdr:sp macro="" textlink="">
      <xdr:nvSpPr>
        <xdr:cNvPr id="24" name="TextBox 23">
          <a:extLst>
            <a:ext uri="{FF2B5EF4-FFF2-40B4-BE49-F238E27FC236}">
              <a16:creationId xmlns:a16="http://schemas.microsoft.com/office/drawing/2014/main" id="{8B6EE6B8-9DF2-704A-AC85-E486AC7FDFE4}"/>
            </a:ext>
          </a:extLst>
        </xdr:cNvPr>
        <xdr:cNvSpPr txBox="1"/>
      </xdr:nvSpPr>
      <xdr:spPr>
        <a:xfrm>
          <a:off x="378414" y="15713882"/>
          <a:ext cx="2607270" cy="1115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solidFill>
                <a:srgbClr val="C00000"/>
              </a:solidFill>
            </a:rPr>
            <a:t>3) To add more modules in this table,</a:t>
          </a:r>
          <a:r>
            <a:rPr lang="en-GB" sz="1100" b="0" baseline="0">
              <a:solidFill>
                <a:srgbClr val="C00000"/>
              </a:solidFill>
            </a:rPr>
            <a:t> just enter your data directly under the last row.</a:t>
          </a:r>
        </a:p>
        <a:p>
          <a:endParaRPr lang="en-GB" sz="1100" b="0" baseline="0">
            <a:solidFill>
              <a:srgbClr val="C00000"/>
            </a:solidFill>
          </a:endParaRPr>
        </a:p>
        <a:p>
          <a:r>
            <a:rPr lang="en-GB" sz="1100" b="0" baseline="0">
              <a:solidFill>
                <a:srgbClr val="C00000"/>
              </a:solidFill>
            </a:rPr>
            <a:t>The table will automatically include the new data</a:t>
          </a:r>
        </a:p>
        <a:p>
          <a:endParaRPr lang="en-GB" sz="1100" b="0" baseline="0">
            <a:solidFill>
              <a:srgbClr val="C00000"/>
            </a:solidFill>
          </a:endParaRPr>
        </a:p>
        <a:p>
          <a:br>
            <a:rPr lang="en-GB" sz="1100" b="0" baseline="0">
              <a:solidFill>
                <a:srgbClr val="C00000"/>
              </a:solidFill>
            </a:rPr>
          </a:br>
          <a:br>
            <a:rPr lang="en-GB" sz="1100" b="0" baseline="0">
              <a:solidFill>
                <a:srgbClr val="C00000"/>
              </a:solidFill>
            </a:rPr>
          </a:br>
          <a:endParaRPr lang="en-GB" sz="1100" b="0" baseline="0">
            <a:solidFill>
              <a:srgbClr val="C00000"/>
            </a:solidFill>
          </a:endParaRPr>
        </a:p>
      </xdr:txBody>
    </xdr:sp>
    <xdr:clientData/>
  </xdr:twoCellAnchor>
  <xdr:twoCellAnchor>
    <xdr:from>
      <xdr:col>28</xdr:col>
      <xdr:colOff>147994</xdr:colOff>
      <xdr:row>29</xdr:row>
      <xdr:rowOff>192346</xdr:rowOff>
    </xdr:from>
    <xdr:to>
      <xdr:col>29</xdr:col>
      <xdr:colOff>658070</xdr:colOff>
      <xdr:row>29</xdr:row>
      <xdr:rowOff>203065</xdr:rowOff>
    </xdr:to>
    <xdr:cxnSp macro="">
      <xdr:nvCxnSpPr>
        <xdr:cNvPr id="34" name="Straight Arrow Connector 33">
          <a:extLst>
            <a:ext uri="{FF2B5EF4-FFF2-40B4-BE49-F238E27FC236}">
              <a16:creationId xmlns:a16="http://schemas.microsoft.com/office/drawing/2014/main" id="{A073A050-2230-8547-8BD7-50BF597563B4}"/>
            </a:ext>
          </a:extLst>
        </xdr:cNvPr>
        <xdr:cNvCxnSpPr/>
      </xdr:nvCxnSpPr>
      <xdr:spPr>
        <a:xfrm flipH="1">
          <a:off x="22267161" y="7671235"/>
          <a:ext cx="1321465" cy="10719"/>
        </a:xfrm>
        <a:prstGeom prst="straightConnector1">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653449</xdr:colOff>
      <xdr:row>26</xdr:row>
      <xdr:rowOff>38165</xdr:rowOff>
    </xdr:from>
    <xdr:to>
      <xdr:col>34</xdr:col>
      <xdr:colOff>32561</xdr:colOff>
      <xdr:row>33</xdr:row>
      <xdr:rowOff>82962</xdr:rowOff>
    </xdr:to>
    <xdr:sp macro="" textlink="">
      <xdr:nvSpPr>
        <xdr:cNvPr id="37" name="TextBox 36">
          <a:extLst>
            <a:ext uri="{FF2B5EF4-FFF2-40B4-BE49-F238E27FC236}">
              <a16:creationId xmlns:a16="http://schemas.microsoft.com/office/drawing/2014/main" id="{EA99B280-3837-A044-8BBA-34B2949F856B}"/>
            </a:ext>
          </a:extLst>
        </xdr:cNvPr>
        <xdr:cNvSpPr txBox="1"/>
      </xdr:nvSpPr>
      <xdr:spPr>
        <a:xfrm>
          <a:off x="23584005" y="6882054"/>
          <a:ext cx="3436056" cy="1526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This  chart is a good visualisation of the breakdown of grades. Hover the mouse on individual sections of the chart to view its label, data and percentage.</a:t>
          </a:r>
        </a:p>
        <a:p>
          <a:endParaRPr lang="en-GB" sz="1100" baseline="0"/>
        </a:p>
        <a:p>
          <a:r>
            <a:rPr lang="en-GB" sz="1100" baseline="0"/>
            <a:t>The sections of the chart has also been colour coded based on the colour of the grades in the Grades Breakdown table.</a:t>
          </a:r>
          <a:endParaRPr lang="en-GB" sz="1100"/>
        </a:p>
      </xdr:txBody>
    </xdr:sp>
    <xdr:clientData/>
  </xdr:twoCellAnchor>
  <xdr:twoCellAnchor>
    <xdr:from>
      <xdr:col>32</xdr:col>
      <xdr:colOff>52636</xdr:colOff>
      <xdr:row>38</xdr:row>
      <xdr:rowOff>152678</xdr:rowOff>
    </xdr:from>
    <xdr:to>
      <xdr:col>33</xdr:col>
      <xdr:colOff>97568</xdr:colOff>
      <xdr:row>38</xdr:row>
      <xdr:rowOff>153994</xdr:rowOff>
    </xdr:to>
    <xdr:cxnSp macro="">
      <xdr:nvCxnSpPr>
        <xdr:cNvPr id="38" name="Straight Arrow Connector 37">
          <a:extLst>
            <a:ext uri="{FF2B5EF4-FFF2-40B4-BE49-F238E27FC236}">
              <a16:creationId xmlns:a16="http://schemas.microsoft.com/office/drawing/2014/main" id="{29CA0CEE-9172-E146-9F6F-2CBCAF971B9C}"/>
            </a:ext>
          </a:extLst>
        </xdr:cNvPr>
        <xdr:cNvCxnSpPr>
          <a:stCxn id="41" idx="1"/>
        </xdr:cNvCxnSpPr>
      </xdr:nvCxnSpPr>
      <xdr:spPr>
        <a:xfrm flipH="1">
          <a:off x="25417358" y="9536567"/>
          <a:ext cx="856321" cy="1316"/>
        </a:xfrm>
        <a:prstGeom prst="straightConnector1">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97568</xdr:colOff>
      <xdr:row>37</xdr:row>
      <xdr:rowOff>172</xdr:rowOff>
    </xdr:from>
    <xdr:to>
      <xdr:col>36</xdr:col>
      <xdr:colOff>360640</xdr:colOff>
      <xdr:row>40</xdr:row>
      <xdr:rowOff>85679</xdr:rowOff>
    </xdr:to>
    <xdr:sp macro="" textlink="">
      <xdr:nvSpPr>
        <xdr:cNvPr id="41" name="TextBox 40">
          <a:extLst>
            <a:ext uri="{FF2B5EF4-FFF2-40B4-BE49-F238E27FC236}">
              <a16:creationId xmlns:a16="http://schemas.microsoft.com/office/drawing/2014/main" id="{6DA6ED31-B097-054E-BD1E-8FD13DC8A8A5}"/>
            </a:ext>
          </a:extLst>
        </xdr:cNvPr>
        <xdr:cNvSpPr txBox="1"/>
      </xdr:nvSpPr>
      <xdr:spPr>
        <a:xfrm>
          <a:off x="26273679" y="9172394"/>
          <a:ext cx="2697239" cy="7205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This table summarises the total number of each grades based on the data provided in the Modules Table</a:t>
          </a:r>
          <a:endParaRPr lang="en-GB" sz="1100"/>
        </a:p>
      </xdr:txBody>
    </xdr:sp>
    <xdr:clientData/>
  </xdr:twoCellAnchor>
  <xdr:twoCellAnchor editAs="oneCell">
    <xdr:from>
      <xdr:col>5</xdr:col>
      <xdr:colOff>186826</xdr:colOff>
      <xdr:row>68</xdr:row>
      <xdr:rowOff>168841</xdr:rowOff>
    </xdr:from>
    <xdr:to>
      <xdr:col>36</xdr:col>
      <xdr:colOff>432733</xdr:colOff>
      <xdr:row>75</xdr:row>
      <xdr:rowOff>177608</xdr:rowOff>
    </xdr:to>
    <xdr:pic>
      <xdr:nvPicPr>
        <xdr:cNvPr id="46" name="Picture 45">
          <a:extLst>
            <a:ext uri="{FF2B5EF4-FFF2-40B4-BE49-F238E27FC236}">
              <a16:creationId xmlns:a16="http://schemas.microsoft.com/office/drawing/2014/main" id="{6AC81C4A-0AD3-C542-9EB3-6C05DE1A79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708190" y="15784068"/>
          <a:ext cx="25746929" cy="1423087"/>
        </a:xfrm>
        <a:prstGeom prst="rect">
          <a:avLst/>
        </a:prstGeom>
      </xdr:spPr>
    </xdr:pic>
    <xdr:clientData/>
  </xdr:twoCellAnchor>
  <xdr:twoCellAnchor>
    <xdr:from>
      <xdr:col>10</xdr:col>
      <xdr:colOff>771071</xdr:colOff>
      <xdr:row>77</xdr:row>
      <xdr:rowOff>5317</xdr:rowOff>
    </xdr:from>
    <xdr:to>
      <xdr:col>12</xdr:col>
      <xdr:colOff>285548</xdr:colOff>
      <xdr:row>86</xdr:row>
      <xdr:rowOff>112502</xdr:rowOff>
    </xdr:to>
    <xdr:cxnSp macro="">
      <xdr:nvCxnSpPr>
        <xdr:cNvPr id="42" name="Straight Arrow Connector 41">
          <a:extLst>
            <a:ext uri="{FF2B5EF4-FFF2-40B4-BE49-F238E27FC236}">
              <a16:creationId xmlns:a16="http://schemas.microsoft.com/office/drawing/2014/main" id="{905B4F5A-D1CC-8245-BC54-8EB7096554CE}"/>
            </a:ext>
          </a:extLst>
        </xdr:cNvPr>
        <xdr:cNvCxnSpPr>
          <a:stCxn id="45" idx="3"/>
        </xdr:cNvCxnSpPr>
      </xdr:nvCxnSpPr>
      <xdr:spPr>
        <a:xfrm flipV="1">
          <a:off x="8391071" y="16964702"/>
          <a:ext cx="1155708" cy="1865646"/>
        </a:xfrm>
        <a:prstGeom prst="straightConnector1">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190938</xdr:colOff>
      <xdr:row>77</xdr:row>
      <xdr:rowOff>185925</xdr:rowOff>
    </xdr:from>
    <xdr:to>
      <xdr:col>10</xdr:col>
      <xdr:colOff>771071</xdr:colOff>
      <xdr:row>95</xdr:row>
      <xdr:rowOff>39077</xdr:rowOff>
    </xdr:to>
    <xdr:sp macro="" textlink="">
      <xdr:nvSpPr>
        <xdr:cNvPr id="45" name="TextBox 44">
          <a:extLst>
            <a:ext uri="{FF2B5EF4-FFF2-40B4-BE49-F238E27FC236}">
              <a16:creationId xmlns:a16="http://schemas.microsoft.com/office/drawing/2014/main" id="{052F1DB7-7256-6C4F-838A-8A1181DEBC3C}"/>
            </a:ext>
          </a:extLst>
        </xdr:cNvPr>
        <xdr:cNvSpPr txBox="1"/>
      </xdr:nvSpPr>
      <xdr:spPr>
        <a:xfrm>
          <a:off x="425400" y="17145310"/>
          <a:ext cx="7965671" cy="337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baseline="0">
              <a:solidFill>
                <a:schemeClr val="tx1"/>
              </a:solidFill>
            </a:rPr>
            <a:t>Use the Module Breakdown Table if you wish to calculate the scores needed to achieve your desired grade for the module. The Total Score and Grade Columns  (Last two columns of the table) are automatically updated based on data in the other columns.</a:t>
          </a:r>
        </a:p>
        <a:p>
          <a:endParaRPr lang="en-GB" sz="1100" b="0" baseline="0">
            <a:solidFill>
              <a:srgbClr val="C00000"/>
            </a:solidFill>
          </a:endParaRPr>
        </a:p>
        <a:p>
          <a:r>
            <a:rPr lang="en-GB" sz="1100" b="0" baseline="0">
              <a:solidFill>
                <a:srgbClr val="C00000"/>
              </a:solidFill>
            </a:rPr>
            <a:t>5) Fill in the Module Breakdown Table according to the header</a:t>
          </a:r>
        </a:p>
        <a:p>
          <a:endParaRPr lang="en-GB" sz="1100" b="0" baseline="0">
            <a:solidFill>
              <a:srgbClr val="C00000"/>
            </a:solidFill>
          </a:endParaRPr>
        </a:p>
        <a:p>
          <a:r>
            <a:rPr lang="en-GB" sz="1100" b="0" baseline="0">
              <a:solidFill>
                <a:srgbClr val="C00000"/>
              </a:solidFill>
            </a:rPr>
            <a:t>- Input the Module Name, Year / Sem, Module #, and Requirement .</a:t>
          </a:r>
        </a:p>
        <a:p>
          <a:endParaRPr lang="en-GB" sz="1100" b="0" baseline="0">
            <a:solidFill>
              <a:srgbClr val="C00000"/>
            </a:solidFill>
          </a:endParaRPr>
        </a:p>
        <a:p>
          <a:r>
            <a:rPr lang="en-GB" sz="1100" b="0" baseline="0">
              <a:solidFill>
                <a:srgbClr val="C00000"/>
              </a:solidFill>
            </a:rPr>
            <a:t>- Input the weightage for the various components in the Weightage columns. Leave the excess columns blank. If there are insufficient columns right click one of the weightage column and insert additional columns to the left. </a:t>
          </a:r>
        </a:p>
        <a:p>
          <a:endParaRPr lang="en-GB" sz="1100" b="0" baseline="0">
            <a:solidFill>
              <a:srgbClr val="C00000"/>
            </a:solidFill>
          </a:endParaRPr>
        </a:p>
        <a:p>
          <a:r>
            <a:rPr lang="en-GB" sz="1100" b="1" baseline="0">
              <a:solidFill>
                <a:schemeClr val="tx1"/>
              </a:solidFill>
            </a:rPr>
            <a:t>Note: The weightage are all in percentage. Make sure the total weightage adds up to exactly 100%.</a:t>
          </a:r>
        </a:p>
        <a:p>
          <a:endParaRPr lang="en-GB" sz="1100" b="0" baseline="0">
            <a:solidFill>
              <a:srgbClr val="C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rgbClr val="C00000"/>
              </a:solidFill>
            </a:rPr>
            <a:t>- Input the score for the respective scores for each component in the Score column. Leave the excess columns blank. If there are insufficient columns, right click one of the Score column and insert additional columns to the left.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rgbClr val="C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tx1"/>
              </a:solidFill>
            </a:rPr>
            <a:t>Note: The scores has to be out of 100. You can convert your scores to percentage form to make it so.</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ndParaRPr>
        </a:p>
        <a:p>
          <a:r>
            <a:rPr lang="en-GB" sz="1100" b="0" baseline="0">
              <a:solidFill>
                <a:srgbClr val="C00000"/>
              </a:solidFill>
            </a:rPr>
            <a:t>- </a:t>
          </a:r>
          <a:r>
            <a:rPr lang="en-GB" sz="1100" b="0">
              <a:solidFill>
                <a:srgbClr val="C00000"/>
              </a:solidFill>
            </a:rPr>
            <a:t>To add more modules in this table,</a:t>
          </a:r>
          <a:r>
            <a:rPr lang="en-GB" sz="1100" b="0" baseline="0">
              <a:solidFill>
                <a:srgbClr val="C00000"/>
              </a:solidFill>
            </a:rPr>
            <a:t> just enter your data directly under the last row. The table will automatically include the new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ndParaRPr>
        </a:p>
      </xdr:txBody>
    </xdr:sp>
    <xdr:clientData/>
  </xdr:twoCellAnchor>
  <xdr:twoCellAnchor editAs="oneCell">
    <xdr:from>
      <xdr:col>14</xdr:col>
      <xdr:colOff>101816</xdr:colOff>
      <xdr:row>0</xdr:row>
      <xdr:rowOff>0</xdr:rowOff>
    </xdr:from>
    <xdr:to>
      <xdr:col>20</xdr:col>
      <xdr:colOff>753389</xdr:colOff>
      <xdr:row>12</xdr:row>
      <xdr:rowOff>1146</xdr:rowOff>
    </xdr:to>
    <xdr:pic>
      <xdr:nvPicPr>
        <xdr:cNvPr id="3" name="Picture 2">
          <a:extLst>
            <a:ext uri="{FF2B5EF4-FFF2-40B4-BE49-F238E27FC236}">
              <a16:creationId xmlns:a16="http://schemas.microsoft.com/office/drawing/2014/main" id="{64F51DBF-D996-1241-81B4-C30939E2F50A}"/>
            </a:ext>
          </a:extLst>
        </xdr:cNvPr>
        <xdr:cNvPicPr>
          <a:picLocks noChangeAspect="1"/>
        </xdr:cNvPicPr>
      </xdr:nvPicPr>
      <xdr:blipFill>
        <a:blip xmlns:r="http://schemas.openxmlformats.org/officeDocument/2006/relationships" r:embed="rId3"/>
        <a:stretch>
          <a:fillRect/>
        </a:stretch>
      </xdr:blipFill>
      <xdr:spPr>
        <a:xfrm>
          <a:off x="10972155" y="0"/>
          <a:ext cx="5559370" cy="4220129"/>
        </a:xfrm>
        <a:prstGeom prst="rect">
          <a:avLst/>
        </a:prstGeom>
      </xdr:spPr>
    </xdr:pic>
    <xdr:clientData/>
  </xdr:twoCellAnchor>
  <xdr:twoCellAnchor>
    <xdr:from>
      <xdr:col>6</xdr:col>
      <xdr:colOff>723263</xdr:colOff>
      <xdr:row>32</xdr:row>
      <xdr:rowOff>165053</xdr:rowOff>
    </xdr:from>
    <xdr:to>
      <xdr:col>16</xdr:col>
      <xdr:colOff>271865</xdr:colOff>
      <xdr:row>38</xdr:row>
      <xdr:rowOff>46605</xdr:rowOff>
    </xdr:to>
    <xdr:sp macro="" textlink="">
      <xdr:nvSpPr>
        <xdr:cNvPr id="25" name="TextBox 24">
          <a:extLst>
            <a:ext uri="{FF2B5EF4-FFF2-40B4-BE49-F238E27FC236}">
              <a16:creationId xmlns:a16="http://schemas.microsoft.com/office/drawing/2014/main" id="{28ABBC5F-22B3-BC4F-8B96-8AD6E7D31AC5}"/>
            </a:ext>
          </a:extLst>
        </xdr:cNvPr>
        <xdr:cNvSpPr txBox="1"/>
      </xdr:nvSpPr>
      <xdr:spPr>
        <a:xfrm>
          <a:off x="5092529" y="8950191"/>
          <a:ext cx="7821079" cy="10699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a:solidFill>
                <a:srgbClr val="C00000"/>
              </a:solidFill>
            </a:rPr>
            <a:t>IMPORTANT!!!!</a:t>
          </a:r>
        </a:p>
        <a:p>
          <a:endParaRPr lang="en-GB" sz="1100" b="0" baseline="0">
            <a:solidFill>
              <a:srgbClr val="C00000"/>
            </a:solidFill>
          </a:endParaRPr>
        </a:p>
        <a:p>
          <a:r>
            <a:rPr lang="en-GB" sz="1100" b="0" baseline="0">
              <a:solidFill>
                <a:srgbClr val="C00000"/>
              </a:solidFill>
            </a:rPr>
            <a:t>To remove any data in the table, either delete the entire table row or the respective cell content.</a:t>
          </a:r>
        </a:p>
        <a:p>
          <a:endParaRPr lang="en-GB" sz="1100" b="0" baseline="0">
            <a:solidFill>
              <a:srgbClr val="C00000"/>
            </a:solidFill>
          </a:endParaRPr>
        </a:p>
        <a:p>
          <a:r>
            <a:rPr lang="en-GB" sz="1100" b="0" baseline="0">
              <a:solidFill>
                <a:srgbClr val="C00000"/>
              </a:solidFill>
            </a:rPr>
            <a:t>DO NOT SELECT THE ENTIRE TABLE AND CLICK "CLEAR CONTENT". THIS WILL MESS UP ALL THE CALCULATIONS.</a:t>
          </a:r>
          <a:endParaRPr lang="en-GB" sz="1100" b="1" baseline="0">
            <a:solidFill>
              <a:srgbClr val="C00000"/>
            </a:solidFill>
          </a:endParaRPr>
        </a:p>
        <a:p>
          <a:endParaRPr lang="en-GB" sz="1100" b="1" baseline="0">
            <a:solidFill>
              <a:srgbClr val="C00000"/>
            </a:solidFill>
          </a:endParaRPr>
        </a:p>
        <a:p>
          <a:endParaRPr lang="en-GB" sz="1100" b="1" baseline="0">
            <a:solidFill>
              <a:srgbClr val="C00000"/>
            </a:solidFill>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146511</xdr:colOff>
      <xdr:row>6</xdr:row>
      <xdr:rowOff>20684</xdr:rowOff>
    </xdr:from>
    <xdr:to>
      <xdr:col>12</xdr:col>
      <xdr:colOff>547077</xdr:colOff>
      <xdr:row>9</xdr:row>
      <xdr:rowOff>449385</xdr:rowOff>
    </xdr:to>
    <xdr:graphicFrame macro="">
      <xdr:nvGraphicFramePr>
        <xdr:cNvPr id="7" name="Chart 6">
          <a:extLst>
            <a:ext uri="{FF2B5EF4-FFF2-40B4-BE49-F238E27FC236}">
              <a16:creationId xmlns:a16="http://schemas.microsoft.com/office/drawing/2014/main" id="{D9EDE618-ECA3-B34E-975A-AA40C853C7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26224</xdr:colOff>
      <xdr:row>7</xdr:row>
      <xdr:rowOff>150627</xdr:rowOff>
    </xdr:from>
    <xdr:to>
      <xdr:col>7</xdr:col>
      <xdr:colOff>0</xdr:colOff>
      <xdr:row>8</xdr:row>
      <xdr:rowOff>261341</xdr:rowOff>
    </xdr:to>
    <mc:AlternateContent xmlns:mc="http://schemas.openxmlformats.org/markup-compatibility/2006" xmlns:sle15="http://schemas.microsoft.com/office/drawing/2012/slicer">
      <mc:Choice Requires="sle15">
        <xdr:graphicFrame macro="">
          <xdr:nvGraphicFramePr>
            <xdr:cNvPr id="2" name="YEAR / SEM 1">
              <a:extLst>
                <a:ext uri="{FF2B5EF4-FFF2-40B4-BE49-F238E27FC236}">
                  <a16:creationId xmlns:a16="http://schemas.microsoft.com/office/drawing/2014/main" id="{6B83E5F3-33F3-164A-BEDA-F9A0686E864D}"/>
                </a:ext>
              </a:extLst>
            </xdr:cNvPr>
            <xdr:cNvGraphicFramePr/>
          </xdr:nvGraphicFramePr>
          <xdr:xfrm>
            <a:off x="0" y="0"/>
            <a:ext cx="0" cy="0"/>
          </xdr:xfrm>
          <a:graphic>
            <a:graphicData uri="http://schemas.microsoft.com/office/drawing/2010/slicer">
              <sle:slicer xmlns:sle="http://schemas.microsoft.com/office/drawing/2010/slicer" name="YEAR / SEM 1"/>
            </a:graphicData>
          </a:graphic>
        </xdr:graphicFrame>
      </mc:Choice>
      <mc:Fallback xmlns="">
        <xdr:sp macro="" textlink="">
          <xdr:nvSpPr>
            <xdr:cNvPr id="0" name=""/>
            <xdr:cNvSpPr>
              <a:spLocks noTextEdit="1"/>
            </xdr:cNvSpPr>
          </xdr:nvSpPr>
          <xdr:spPr>
            <a:xfrm>
              <a:off x="6494757" y="2250360"/>
              <a:ext cx="7018043" cy="500181"/>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146511</xdr:colOff>
      <xdr:row>6</xdr:row>
      <xdr:rowOff>20684</xdr:rowOff>
    </xdr:from>
    <xdr:to>
      <xdr:col>12</xdr:col>
      <xdr:colOff>547077</xdr:colOff>
      <xdr:row>9</xdr:row>
      <xdr:rowOff>449385</xdr:rowOff>
    </xdr:to>
    <xdr:graphicFrame macro="">
      <xdr:nvGraphicFramePr>
        <xdr:cNvPr id="2" name="Chart 1">
          <a:extLst>
            <a:ext uri="{FF2B5EF4-FFF2-40B4-BE49-F238E27FC236}">
              <a16:creationId xmlns:a16="http://schemas.microsoft.com/office/drawing/2014/main" id="{758F6447-B48E-5742-9647-A9591A8EC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3636</xdr:colOff>
      <xdr:row>7</xdr:row>
      <xdr:rowOff>165101</xdr:rowOff>
    </xdr:from>
    <xdr:to>
      <xdr:col>6</xdr:col>
      <xdr:colOff>1246168</xdr:colOff>
      <xdr:row>8</xdr:row>
      <xdr:rowOff>278554</xdr:rowOff>
    </xdr:to>
    <mc:AlternateContent xmlns:mc="http://schemas.openxmlformats.org/markup-compatibility/2006" xmlns:sle15="http://schemas.microsoft.com/office/drawing/2012/slicer">
      <mc:Choice Requires="sle15">
        <xdr:graphicFrame macro="">
          <xdr:nvGraphicFramePr>
            <xdr:cNvPr id="4" name="YEAR / SEM 3">
              <a:extLst>
                <a:ext uri="{FF2B5EF4-FFF2-40B4-BE49-F238E27FC236}">
                  <a16:creationId xmlns:a16="http://schemas.microsoft.com/office/drawing/2014/main" id="{9CC1C66F-4C93-6046-B4CC-0196D994B9C3}"/>
                </a:ext>
              </a:extLst>
            </xdr:cNvPr>
            <xdr:cNvGraphicFramePr/>
          </xdr:nvGraphicFramePr>
          <xdr:xfrm>
            <a:off x="0" y="0"/>
            <a:ext cx="0" cy="0"/>
          </xdr:xfrm>
          <a:graphic>
            <a:graphicData uri="http://schemas.microsoft.com/office/drawing/2010/slicer">
              <sle:slicer xmlns:sle="http://schemas.microsoft.com/office/drawing/2010/slicer" name="YEAR / SEM 3"/>
            </a:graphicData>
          </a:graphic>
        </xdr:graphicFrame>
      </mc:Choice>
      <mc:Fallback xmlns="">
        <xdr:sp macro="" textlink="">
          <xdr:nvSpPr>
            <xdr:cNvPr id="0" name=""/>
            <xdr:cNvSpPr>
              <a:spLocks noTextEdit="1"/>
            </xdr:cNvSpPr>
          </xdr:nvSpPr>
          <xdr:spPr>
            <a:xfrm>
              <a:off x="6472169" y="2264834"/>
              <a:ext cx="6999866" cy="50292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___SEM" xr10:uid="{4255B0BA-04CE-5D4C-ADC8-73066A24A44A}" sourceName="YEAR / SEM">
  <extLst>
    <x:ext xmlns:x15="http://schemas.microsoft.com/office/spreadsheetml/2010/11/main" uri="{2F2917AC-EB37-4324-AD4E-5DD8C200BD13}">
      <x15:tableSlicerCache tableId="2" column="6"/>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___SEM2" xr10:uid="{D7AAEFFE-5B05-E240-A1F2-9669BB07842E}" sourceName="YEAR / SEM">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 SEM 1" xr10:uid="{D6A03905-A6AC-3347-A843-D7834F133A3E}" cache="Slicer_YEAR___SEM" caption="YEAR / SEM" columnCount="6" showCaption="0" rowHeight="36576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 SEM 3" xr10:uid="{AB23AE2B-4AA8-434F-9144-EDEB42628CDD}" cache="Slicer_YEAR___SEM2" caption="YEAR / SEM" columnCount="6" showCaption="0" rowHeight="36576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455EF5-6834-0042-BFAA-9E11F9486EC2}" name="Table33" displayName="Table33" ref="B12:I22" totalsRowShown="0" headerRowDxfId="46" dataDxfId="44" headerRowBorderDxfId="45" tableBorderDxfId="43" headerRowCellStyle="Heading 2" dataCellStyle="Comma">
  <autoFilter ref="B12:I22" xr:uid="{C9210368-9E30-2041-A344-93F30A400F3A}"/>
  <tableColumns count="8">
    <tableColumn id="1" xr3:uid="{1CBBA9AB-D35E-854A-8C3F-A808722E0AEB}" name="MODULE NAME" dataDxfId="42" dataCellStyle="Comma"/>
    <tableColumn id="2" xr3:uid="{EE7769AA-98CD-464C-85C2-0B745F1D08A0}" name="MODULE # (OPTIONAL)" dataDxfId="41" dataCellStyle="Comma"/>
    <tableColumn id="3" xr3:uid="{09CC5C25-C8D4-EE4D-83C9-D746AA4B995B}" name="REQUIREMENT" dataDxfId="40" dataCellStyle="Comma"/>
    <tableColumn id="4" xr3:uid="{FA5301F8-EA0A-7F40-A23F-C7F5670F03FF}" name="GRADE" dataDxfId="39" dataCellStyle="Comma"/>
    <tableColumn id="5" xr3:uid="{870F8447-22CD-3947-B9D7-E70DA05186DF}" name="Credit Unit" dataDxfId="38" dataCellStyle="Comma"/>
    <tableColumn id="6" xr3:uid="{1D2D668F-9891-CB45-9357-76350FDAE50C}" name="YEAR / SEM" dataDxfId="37" dataCellStyle="Comma"/>
    <tableColumn id="7" xr3:uid="{F0BD0E46-B2CA-BC4C-A035-E56A336A631D}" name="GRADE POINT" dataDxfId="36" dataCellStyle="Comma">
      <calculatedColumnFormula>VLOOKUP(Table33[[#This Row],[GRADE]],W$10:X$19,2,FALSE)</calculatedColumnFormula>
    </tableColumn>
    <tableColumn id="8" xr3:uid="{ADE9F05E-7E86-0C43-9F10-B9A37C903E29}" name="GP x CU" dataDxfId="35" dataCellStyle="Comma">
      <calculatedColumnFormula>PRODUCT(Table33[[#This Row],[GRADE POINT]],Table33[[#This Row],[Credit Unit]])</calculatedColumnFormula>
    </tableColumn>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68592C-BFF9-4D4E-99F3-08DDA2BB0589}" name="Table332" displayName="Table332" ref="B12:I13" totalsRowShown="0" headerRowDxfId="31" dataDxfId="29" headerRowBorderDxfId="30" tableBorderDxfId="28" headerRowCellStyle="Heading 2" dataCellStyle="Comma">
  <autoFilter ref="B12:I13" xr:uid="{C9210368-9E30-2041-A344-93F30A400F3A}"/>
  <tableColumns count="8">
    <tableColumn id="1" xr3:uid="{7B14F01C-9573-794A-9C2C-0F1E4A13E763}" name="MODULE NAME" dataDxfId="27" dataCellStyle="Comma"/>
    <tableColumn id="2" xr3:uid="{D5FBDF7E-DE41-304C-8626-98042549E60C}" name="MODULE # (OPTIONAL)" dataDxfId="26" dataCellStyle="Comma"/>
    <tableColumn id="3" xr3:uid="{54C8C77B-FEA8-744E-97CB-E9CCDDFC9E87}" name="REQUIREMENT" dataDxfId="25" dataCellStyle="Comma"/>
    <tableColumn id="4" xr3:uid="{9C45A1FE-19A0-C048-AA88-8022B601817E}" name="GRADE" dataDxfId="24" dataCellStyle="Comma"/>
    <tableColumn id="5" xr3:uid="{170D625F-57E8-2C4A-9BF1-AC39974140BB}" name="Credit Unit" dataDxfId="23" dataCellStyle="Comma"/>
    <tableColumn id="6" xr3:uid="{3E14E1EF-5E5A-424B-9342-9DA057031F45}" name="YEAR / SEM" dataDxfId="22" dataCellStyle="Comma"/>
    <tableColumn id="7" xr3:uid="{4E183238-8319-B442-B2A8-F43DB80D9DA6}" name="GRADE POINT" dataDxfId="21" dataCellStyle="Comma">
      <calculatedColumnFormula>VLOOKUP(Table332[[#This Row],[GRADE]],W$10:X$19,2,FALSE)</calculatedColumnFormula>
    </tableColumn>
    <tableColumn id="8" xr3:uid="{897696D6-0EB8-C24F-9500-C0E5F010C687}" name="GP x CU" dataDxfId="20" dataCellStyle="Comma">
      <calculatedColumnFormula>PRODUCT(Table332[[#This Row],[GRADE POINT]],Table332[[#This Row],[Credit Unit]])</calculatedColumnFormula>
    </tableColumn>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82B6CC2-DB5E-9B40-8719-6A367B35F2D6}" name="Courses3" displayName="Courses3" ref="B9:S12" totalsRowShown="0" headerRowDxfId="19" dataDxfId="18">
  <autoFilter ref="B9:S12" xr:uid="{F9D55118-62E7-4C40-851E-6963BD10FDFB}"/>
  <tableColumns count="18">
    <tableColumn id="1" xr3:uid="{489C54A9-5CB6-D349-9388-2A7D4CB33AED}" name="MODULE NAME" dataDxfId="17"/>
    <tableColumn id="6" xr3:uid="{B7AD2B95-8D4E-3C43-BE2F-605943D8B1AA}" name="Year / Sem" dataDxfId="16"/>
    <tableColumn id="2" xr3:uid="{5645E074-9891-D54D-B4C0-7D5C7D0385D0}" name="MODULE # (OPTIONAL) " dataDxfId="15"/>
    <tableColumn id="3" xr3:uid="{221A42FA-607A-6C43-9536-9F1941884570}" name="REQUIREMENT" dataDxfId="14"/>
    <tableColumn id="4" xr3:uid="{C37709F6-BC07-DE48-84C5-04B0136DC831}" name="C1 WEIGHTAGE" dataDxfId="13"/>
    <tableColumn id="12" xr3:uid="{4B2AD344-AA68-204E-B056-A7FF8661DFDD}" name="C2 WEIGHTAGE" dataDxfId="12"/>
    <tableColumn id="10" xr3:uid="{936554FB-7F69-F248-8E82-831316D2C8A4}" name="C3 WEIGHTAGE2" dataDxfId="11"/>
    <tableColumn id="13" xr3:uid="{B815D54C-8A00-7044-BD64-4038AB2D9DB8}" name="C4 WEIGHTAGE" dataDxfId="10"/>
    <tableColumn id="5" xr3:uid="{697575D7-1F41-654B-9996-8E4198CC2ACF}" name="C5 WEIGHTAGE" dataDxfId="9"/>
    <tableColumn id="14" xr3:uid="{C3402AEC-BCAB-2443-B58A-307681A0D249}" name="C6 WEIGHTAGE" dataDxfId="8"/>
    <tableColumn id="7" xr3:uid="{01256E6B-300A-104E-AA64-53E4A435B943}" name="C1 SCORE" dataDxfId="7"/>
    <tableColumn id="15" xr3:uid="{A35B9CD4-655E-C74B-AF10-6203A8C6E726}" name="C2 SCORE" dataDxfId="6"/>
    <tableColumn id="9" xr3:uid="{7EBEFD42-5389-704C-91BA-EE85AE55651C}" name="C3 SCORE" dataDxfId="5"/>
    <tableColumn id="16" xr3:uid="{C24C0E26-D026-4B4A-A1E8-ECD3D87A2B7B}" name="C4 SCORE" dataDxfId="4"/>
    <tableColumn id="17" xr3:uid="{94832EA5-613D-9340-A803-20AC72754D51}" name="C5 SCORE" dataDxfId="3"/>
    <tableColumn id="11" xr3:uid="{59CFD459-408C-C34F-8EE4-D76A4D8E112B}" name="C6 SCORE" dataDxfId="2"/>
    <tableColumn id="18" xr3:uid="{2C6B766D-D4AA-B446-82D3-EFF64EE0D108}" name="TOTAL SCORE" dataDxfId="1">
      <calculatedColumnFormula>SUMPRODUCT(Courses3[[#This Row],[C1 WEIGHTAGE]:[C6 WEIGHTAGE]],Courses3[[#This Row],[C1 SCORE]:[C6 SCORE]])</calculatedColumnFormula>
    </tableColumn>
    <tableColumn id="19" xr3:uid="{E0EE0F37-DC5F-434B-B303-1F7129AECFC7}" name="FINALGRADE" dataDxfId="0">
      <calculatedColumnFormula>VLOOKUP(Courses3[[#This Row],[TOTAL SCORE]],$AV$11:$AW$17,2,TRUE)</calculatedColumnFormula>
    </tableColumn>
  </tableColumns>
  <tableStyleInfo name="TableStyleLight1" showFirstColumn="0" showLastColumn="0" showRowStripes="0" showColumnStripes="0"/>
  <extLst>
    <ext xmlns:x14="http://schemas.microsoft.com/office/spreadsheetml/2009/9/main" uri="{504A1905-F514-4f6f-8877-14C23A59335A}">
      <x14:table altText="College courses table" altTextSummary="Enter in specific details about your courses, including title, course number, degree requirement, number of credits, whether you've completed it or not, grade point and the semest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F943B-08D1-9942-B758-DFC1C0B4FDF8}">
  <dimension ref="B2:C16"/>
  <sheetViews>
    <sheetView showGridLines="0" tabSelected="1" zoomScale="66" zoomScaleNormal="131" workbookViewId="0">
      <selection activeCell="AH9" sqref="AH9"/>
    </sheetView>
  </sheetViews>
  <sheetFormatPr baseColWidth="10" defaultRowHeight="16" x14ac:dyDescent="0.2"/>
  <cols>
    <col min="1" max="1" width="3" customWidth="1"/>
  </cols>
  <sheetData>
    <row r="2" spans="2:3" ht="29" x14ac:dyDescent="0.35">
      <c r="B2" s="40" t="s">
        <v>95</v>
      </c>
    </row>
    <row r="3" spans="2:3" ht="29" x14ac:dyDescent="0.35">
      <c r="B3" s="74" t="s">
        <v>102</v>
      </c>
    </row>
    <row r="4" spans="2:3" ht="29" x14ac:dyDescent="0.35">
      <c r="B4" s="41"/>
      <c r="C4" s="41"/>
    </row>
    <row r="5" spans="2:3" ht="29" x14ac:dyDescent="0.35">
      <c r="B5" s="41" t="s">
        <v>79</v>
      </c>
      <c r="C5" s="41"/>
    </row>
    <row r="6" spans="2:3" ht="29" x14ac:dyDescent="0.35">
      <c r="B6" s="42" t="s">
        <v>57</v>
      </c>
      <c r="C6" s="41"/>
    </row>
    <row r="7" spans="2:3" ht="29" x14ac:dyDescent="0.35">
      <c r="B7" s="42" t="s">
        <v>59</v>
      </c>
      <c r="C7" s="41"/>
    </row>
    <row r="8" spans="2:3" ht="29" x14ac:dyDescent="0.35">
      <c r="B8" s="42" t="s">
        <v>82</v>
      </c>
      <c r="C8" s="41"/>
    </row>
    <row r="9" spans="2:3" ht="29" x14ac:dyDescent="0.35">
      <c r="B9" s="42" t="s">
        <v>58</v>
      </c>
      <c r="C9" s="41"/>
    </row>
    <row r="10" spans="2:3" ht="29" x14ac:dyDescent="0.35">
      <c r="B10" s="41"/>
      <c r="C10" s="41"/>
    </row>
    <row r="11" spans="2:3" ht="29" x14ac:dyDescent="0.35">
      <c r="B11" s="42" t="s">
        <v>83</v>
      </c>
      <c r="C11" s="41"/>
    </row>
    <row r="12" spans="2:3" ht="29" x14ac:dyDescent="0.35">
      <c r="B12" s="42" t="s">
        <v>80</v>
      </c>
      <c r="C12" s="41"/>
    </row>
    <row r="13" spans="2:3" ht="29" x14ac:dyDescent="0.35">
      <c r="B13" s="42" t="s">
        <v>81</v>
      </c>
      <c r="C13" s="41"/>
    </row>
    <row r="15" spans="2:3" ht="29" x14ac:dyDescent="0.35">
      <c r="B15" s="42" t="s">
        <v>90</v>
      </c>
    </row>
    <row r="16" spans="2:3" ht="29" x14ac:dyDescent="0.35">
      <c r="B16" s="120" t="s">
        <v>105</v>
      </c>
    </row>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A7B96-2ABB-4C47-9595-D35D4766FC37}">
  <dimension ref="A1:X396"/>
  <sheetViews>
    <sheetView showGridLines="0" topLeftCell="A3" zoomScale="75" zoomScaleNormal="76" workbookViewId="0">
      <selection activeCell="G11" sqref="G11"/>
    </sheetView>
  </sheetViews>
  <sheetFormatPr baseColWidth="10" defaultColWidth="4.1640625" defaultRowHeight="16" x14ac:dyDescent="0.2"/>
  <cols>
    <col min="1" max="1" width="3.1640625" style="96" customWidth="1"/>
    <col min="2" max="2" width="54.5" style="96" customWidth="1"/>
    <col min="3" max="3" width="27.33203125" style="96" customWidth="1"/>
    <col min="4" max="4" width="41.5" style="96" customWidth="1"/>
    <col min="5" max="5" width="16.83203125" style="96" customWidth="1"/>
    <col min="6" max="6" width="17.1640625" style="96" customWidth="1"/>
    <col min="7" max="7" width="16.83203125" style="96" customWidth="1"/>
    <col min="8" max="8" width="17.1640625" style="96" hidden="1" customWidth="1"/>
    <col min="9" max="9" width="16.83203125" style="96" hidden="1" customWidth="1"/>
    <col min="10" max="10" width="10.83203125" style="96" customWidth="1"/>
    <col min="11" max="11" width="23.1640625" style="96" customWidth="1"/>
    <col min="12" max="15" width="16.83203125" style="96" customWidth="1"/>
    <col min="16" max="20" width="20.83203125" style="96" customWidth="1"/>
    <col min="21" max="21" width="18.1640625" style="96" customWidth="1"/>
    <col min="22" max="24" width="4.1640625" style="96" hidden="1" customWidth="1"/>
    <col min="25" max="25" width="4.1640625" style="96" customWidth="1"/>
    <col min="26" max="16384" width="4.1640625" style="96"/>
  </cols>
  <sheetData>
    <row r="1" spans="1:24" s="88" customFormat="1" ht="6" customHeight="1" x14ac:dyDescent="0.2">
      <c r="K1" s="88" t="s">
        <v>0</v>
      </c>
    </row>
    <row r="2" spans="1:24" s="88" customFormat="1" ht="29" customHeight="1" x14ac:dyDescent="0.2">
      <c r="A2" s="89"/>
      <c r="B2" s="90" t="s">
        <v>1</v>
      </c>
    </row>
    <row r="3" spans="1:24" s="92" customFormat="1" ht="31.5" customHeight="1" x14ac:dyDescent="0.35">
      <c r="A3" s="91"/>
      <c r="B3" s="91" t="s">
        <v>2</v>
      </c>
    </row>
    <row r="4" spans="1:24" s="88" customFormat="1" ht="6" customHeight="1" x14ac:dyDescent="0.2"/>
    <row r="5" spans="1:24" s="79" customFormat="1" ht="25" customHeight="1" x14ac:dyDescent="0.2"/>
    <row r="6" spans="1:24" s="79" customFormat="1" ht="33" customHeight="1" x14ac:dyDescent="0.2">
      <c r="B6" s="80" t="s">
        <v>5</v>
      </c>
      <c r="D6" s="81" t="s">
        <v>30</v>
      </c>
      <c r="K6" s="80" t="s">
        <v>32</v>
      </c>
    </row>
    <row r="7" spans="1:24" s="79" customFormat="1" ht="33" customHeight="1" x14ac:dyDescent="0.2">
      <c r="B7" s="82" cm="1">
        <f t="array" ref="B7">(SUM(Table33[Credit Unit]*Table33[GRADE POINT]))/SUM(Table33[Credit Unit])</f>
        <v>2.2638888888888888</v>
      </c>
      <c r="C7" s="83" cm="1">
        <f t="array" ref="C7">(SUM(Table33[Credit Unit]*Table33[GRADE POINT]))/SUM(Table33[Credit Unit])</f>
        <v>2.2638888888888888</v>
      </c>
      <c r="D7" s="82">
        <f>SUBTOTAL(9,Table33[GP x CU])/SUBTOTAL(9,Table33[Credit Unit])</f>
        <v>2.2638888888888888</v>
      </c>
      <c r="E7" s="84">
        <f>SUBTOTAL(9,Table33[GP x CU])/SUBTOTAL(9,Table33[Credit Unit])</f>
        <v>2.2638888888888888</v>
      </c>
      <c r="I7" s="84"/>
    </row>
    <row r="8" spans="1:24" s="79" customFormat="1" ht="31" customHeight="1" x14ac:dyDescent="0.2">
      <c r="B8" s="85" t="s">
        <v>92</v>
      </c>
      <c r="C8" s="86">
        <v>3.9409999999999998</v>
      </c>
      <c r="D8" s="87"/>
      <c r="E8" s="84"/>
    </row>
    <row r="9" spans="1:24" s="79" customFormat="1" ht="33" customHeight="1" x14ac:dyDescent="0.2">
      <c r="B9" s="85" t="s">
        <v>87</v>
      </c>
      <c r="C9" s="86">
        <f>C7-C8</f>
        <v>-1.677111111111111</v>
      </c>
    </row>
    <row r="10" spans="1:24" s="79" customFormat="1" ht="47" customHeight="1" x14ac:dyDescent="0.2">
      <c r="B10" s="93"/>
      <c r="C10" s="94"/>
      <c r="W10" s="95" t="s">
        <v>8</v>
      </c>
      <c r="X10" s="95">
        <v>4</v>
      </c>
    </row>
    <row r="11" spans="1:24" ht="35" customHeight="1" x14ac:dyDescent="0.2">
      <c r="B11" s="80" t="s">
        <v>24</v>
      </c>
      <c r="K11" s="80" t="s">
        <v>84</v>
      </c>
      <c r="W11" s="97" t="s">
        <v>9</v>
      </c>
      <c r="X11" s="97">
        <v>4</v>
      </c>
    </row>
    <row r="12" spans="1:24" ht="30" customHeight="1" x14ac:dyDescent="0.2">
      <c r="B12" s="98" t="s">
        <v>25</v>
      </c>
      <c r="C12" s="99" t="s">
        <v>93</v>
      </c>
      <c r="D12" s="98" t="s">
        <v>3</v>
      </c>
      <c r="E12" s="98" t="s">
        <v>26</v>
      </c>
      <c r="F12" s="100" t="s">
        <v>103</v>
      </c>
      <c r="G12" s="98" t="s">
        <v>29</v>
      </c>
      <c r="H12" s="98" t="s">
        <v>27</v>
      </c>
      <c r="I12" s="98" t="s">
        <v>28</v>
      </c>
      <c r="K12" s="101" t="s">
        <v>88</v>
      </c>
      <c r="L12" s="102" t="s">
        <v>85</v>
      </c>
      <c r="M12" s="102" t="s">
        <v>86</v>
      </c>
      <c r="N12" s="102" t="s">
        <v>4</v>
      </c>
      <c r="W12" s="97" t="s">
        <v>10</v>
      </c>
      <c r="X12" s="97">
        <v>3.5</v>
      </c>
    </row>
    <row r="13" spans="1:24" ht="33" customHeight="1" x14ac:dyDescent="0.2">
      <c r="B13" s="77" t="s">
        <v>70</v>
      </c>
      <c r="C13" s="77" t="s">
        <v>60</v>
      </c>
      <c r="D13" s="76" t="s">
        <v>7</v>
      </c>
      <c r="E13" s="76" t="s">
        <v>8</v>
      </c>
      <c r="F13" s="76">
        <v>5</v>
      </c>
      <c r="G13" s="76" t="s">
        <v>18</v>
      </c>
      <c r="H13" s="76">
        <f>VLOOKUP(Table33[[#This Row],[GRADE]],W$10:X$19,2,FALSE)</f>
        <v>4</v>
      </c>
      <c r="I13" s="76">
        <f>PRODUCT(Table33[[#This Row],[GRADE POINT]],Table33[[#This Row],[Credit Unit]])</f>
        <v>20</v>
      </c>
      <c r="K13" s="103" t="s">
        <v>24</v>
      </c>
      <c r="L13" s="104">
        <f>COUNTIF(Table33[REQUIREMENT],L$12)</f>
        <v>5</v>
      </c>
      <c r="M13" s="104">
        <f>COUNTIF(Table33[REQUIREMENT],M12)</f>
        <v>5</v>
      </c>
      <c r="N13" s="104">
        <f>SUM(L13:M13)</f>
        <v>10</v>
      </c>
      <c r="W13" s="97" t="s">
        <v>11</v>
      </c>
      <c r="X13" s="97">
        <v>3</v>
      </c>
    </row>
    <row r="14" spans="1:24" ht="33" customHeight="1" x14ac:dyDescent="0.2">
      <c r="B14" s="77" t="s">
        <v>74</v>
      </c>
      <c r="C14" s="77" t="s">
        <v>61</v>
      </c>
      <c r="D14" s="76" t="s">
        <v>7</v>
      </c>
      <c r="E14" s="76" t="s">
        <v>9</v>
      </c>
      <c r="F14" s="78">
        <v>4</v>
      </c>
      <c r="G14" s="76" t="s">
        <v>18</v>
      </c>
      <c r="H14" s="76">
        <f>VLOOKUP(Table33[[#This Row],[GRADE]],W$10:X$19,2,FALSE)</f>
        <v>4</v>
      </c>
      <c r="I14" s="76">
        <f>PRODUCT(Table33[[#This Row],[GRADE POINT]],Table33[[#This Row],[Credit Unit]])</f>
        <v>16</v>
      </c>
      <c r="J14" s="105"/>
      <c r="K14" s="106" t="s">
        <v>8</v>
      </c>
      <c r="L14" s="104">
        <f>COUNTIFS(Table33[GRADE],K14,Table33[REQUIREMENT],L$12)</f>
        <v>1</v>
      </c>
      <c r="M14" s="104">
        <f>COUNTIFS(Table33[GRADE],$K14,Table33[REQUIREMENT],M$12)</f>
        <v>0</v>
      </c>
      <c r="N14" s="104">
        <f t="shared" ref="N14:N23" si="0">SUM(L14:M14)</f>
        <v>1</v>
      </c>
      <c r="O14" s="107"/>
      <c r="P14" s="108"/>
      <c r="Q14" s="108"/>
      <c r="R14" s="108"/>
      <c r="S14" s="108"/>
      <c r="T14" s="108"/>
      <c r="W14" s="97" t="s">
        <v>12</v>
      </c>
      <c r="X14" s="97">
        <v>2.5</v>
      </c>
    </row>
    <row r="15" spans="1:24" ht="33" customHeight="1" x14ac:dyDescent="0.2">
      <c r="B15" s="77" t="s">
        <v>77</v>
      </c>
      <c r="C15" s="77" t="s">
        <v>62</v>
      </c>
      <c r="D15" s="76" t="s">
        <v>7</v>
      </c>
      <c r="E15" s="76" t="s">
        <v>10</v>
      </c>
      <c r="F15" s="78">
        <v>4</v>
      </c>
      <c r="G15" s="76" t="s">
        <v>23</v>
      </c>
      <c r="H15" s="76">
        <f>VLOOKUP(Table33[[#This Row],[GRADE]],W$10:X$19,2,FALSE)</f>
        <v>3.5</v>
      </c>
      <c r="I15" s="76">
        <f>PRODUCT(Table33[[#This Row],[GRADE POINT]],Table33[[#This Row],[Credit Unit]])</f>
        <v>14</v>
      </c>
      <c r="J15" s="109"/>
      <c r="K15" s="110" t="s">
        <v>9</v>
      </c>
      <c r="L15" s="104">
        <f>COUNTIFS(Table33[GRADE],K15,Table33[REQUIREMENT],L$12)</f>
        <v>1</v>
      </c>
      <c r="M15" s="104">
        <f>COUNTIFS(Table33[GRADE],$K15,Table33[REQUIREMENT],M$12)</f>
        <v>0</v>
      </c>
      <c r="N15" s="104">
        <f t="shared" si="0"/>
        <v>1</v>
      </c>
      <c r="O15" s="109"/>
      <c r="W15" s="97" t="s">
        <v>13</v>
      </c>
      <c r="X15" s="97">
        <v>2</v>
      </c>
    </row>
    <row r="16" spans="1:24" ht="33" customHeight="1" x14ac:dyDescent="0.2">
      <c r="B16" s="77" t="s">
        <v>69</v>
      </c>
      <c r="C16" s="77" t="s">
        <v>63</v>
      </c>
      <c r="D16" s="76" t="s">
        <v>7</v>
      </c>
      <c r="E16" s="76" t="s">
        <v>11</v>
      </c>
      <c r="F16" s="78">
        <v>2</v>
      </c>
      <c r="G16" s="76" t="s">
        <v>19</v>
      </c>
      <c r="H16" s="76">
        <f>VLOOKUP(Table33[[#This Row],[GRADE]],W$10:X$19,2,FALSE)</f>
        <v>3</v>
      </c>
      <c r="I16" s="76">
        <f>PRODUCT(Table33[[#This Row],[GRADE POINT]],Table33[[#This Row],[Credit Unit]])</f>
        <v>6</v>
      </c>
      <c r="J16" s="109"/>
      <c r="K16" s="111" t="s">
        <v>10</v>
      </c>
      <c r="L16" s="104">
        <f>COUNTIFS(Table33[GRADE],K16,Table33[REQUIREMENT],L$12)</f>
        <v>1</v>
      </c>
      <c r="M16" s="104">
        <f>COUNTIFS(Table33[GRADE],$K16,Table33[REQUIREMENT],M$12)</f>
        <v>0</v>
      </c>
      <c r="N16" s="104">
        <f t="shared" si="0"/>
        <v>1</v>
      </c>
      <c r="O16" s="109"/>
      <c r="W16" s="97" t="s">
        <v>14</v>
      </c>
      <c r="X16" s="97">
        <v>1.5</v>
      </c>
    </row>
    <row r="17" spans="2:24" s="97" customFormat="1" ht="33" customHeight="1" x14ac:dyDescent="0.2">
      <c r="B17" s="77" t="s">
        <v>75</v>
      </c>
      <c r="C17" s="77" t="s">
        <v>64</v>
      </c>
      <c r="D17" s="76" t="s">
        <v>7</v>
      </c>
      <c r="E17" s="76" t="s">
        <v>12</v>
      </c>
      <c r="F17" s="78">
        <v>2</v>
      </c>
      <c r="G17" s="76" t="s">
        <v>20</v>
      </c>
      <c r="H17" s="76">
        <f>VLOOKUP(Table33[[#This Row],[GRADE]],W$10:X$19,2,FALSE)</f>
        <v>2.5</v>
      </c>
      <c r="I17" s="76">
        <f>PRODUCT(Table33[[#This Row],[GRADE POINT]],Table33[[#This Row],[Credit Unit]])</f>
        <v>5</v>
      </c>
      <c r="J17" s="104"/>
      <c r="K17" s="112" t="s">
        <v>11</v>
      </c>
      <c r="L17" s="104">
        <f>COUNTIFS(Table33[GRADE],K17,Table33[REQUIREMENT],L$12)</f>
        <v>1</v>
      </c>
      <c r="M17" s="104">
        <f>COUNTIFS(Table33[GRADE],$K17,Table33[REQUIREMENT],M$12)</f>
        <v>0</v>
      </c>
      <c r="N17" s="104">
        <f t="shared" si="0"/>
        <v>1</v>
      </c>
      <c r="O17" s="104"/>
      <c r="W17" s="97" t="s">
        <v>15</v>
      </c>
      <c r="X17" s="97">
        <v>1</v>
      </c>
    </row>
    <row r="18" spans="2:24" ht="33" customHeight="1" x14ac:dyDescent="0.2">
      <c r="B18" s="77" t="s">
        <v>71</v>
      </c>
      <c r="C18" s="77" t="s">
        <v>65</v>
      </c>
      <c r="D18" s="76" t="s">
        <v>6</v>
      </c>
      <c r="E18" s="76" t="s">
        <v>13</v>
      </c>
      <c r="F18" s="78">
        <v>4</v>
      </c>
      <c r="G18" s="76" t="s">
        <v>21</v>
      </c>
      <c r="H18" s="76">
        <f>VLOOKUP(Table33[[#This Row],[GRADE]],W$10:X$19,2,FALSE)</f>
        <v>2</v>
      </c>
      <c r="I18" s="76">
        <f>PRODUCT(Table33[[#This Row],[GRADE POINT]],Table33[[#This Row],[Credit Unit]])</f>
        <v>8</v>
      </c>
      <c r="K18" s="113" t="s">
        <v>12</v>
      </c>
      <c r="L18" s="104">
        <f>COUNTIFS(Table33[GRADE],K18,Table33[REQUIREMENT],L$12)</f>
        <v>1</v>
      </c>
      <c r="M18" s="104">
        <f>COUNTIFS(Table33[GRADE],$K18,Table33[REQUIREMENT],M$12)</f>
        <v>0</v>
      </c>
      <c r="N18" s="104">
        <f t="shared" si="0"/>
        <v>1</v>
      </c>
      <c r="W18" s="97" t="s">
        <v>16</v>
      </c>
      <c r="X18" s="97">
        <v>0.5</v>
      </c>
    </row>
    <row r="19" spans="2:24" ht="33" customHeight="1" x14ac:dyDescent="0.2">
      <c r="B19" s="77" t="s">
        <v>76</v>
      </c>
      <c r="C19" s="77" t="s">
        <v>66</v>
      </c>
      <c r="D19" s="76" t="s">
        <v>6</v>
      </c>
      <c r="E19" s="76" t="s">
        <v>14</v>
      </c>
      <c r="F19" s="76">
        <v>4</v>
      </c>
      <c r="G19" s="76" t="s">
        <v>22</v>
      </c>
      <c r="H19" s="76">
        <f>VLOOKUP(Table33[[#This Row],[GRADE]],W$10:X$19,2,FALSE)</f>
        <v>1.5</v>
      </c>
      <c r="I19" s="76">
        <f>PRODUCT(Table33[[#This Row],[GRADE POINT]],Table33[[#This Row],[Credit Unit]])</f>
        <v>6</v>
      </c>
      <c r="K19" s="114" t="s">
        <v>13</v>
      </c>
      <c r="L19" s="104">
        <f>COUNTIFS(Table33[GRADE],K19,Table33[REQUIREMENT],L$12)</f>
        <v>0</v>
      </c>
      <c r="M19" s="104">
        <f>COUNTIFS(Table33[GRADE],$K19,Table33[REQUIREMENT],M$12)</f>
        <v>1</v>
      </c>
      <c r="N19" s="104">
        <f t="shared" si="0"/>
        <v>1</v>
      </c>
      <c r="W19" s="97" t="s">
        <v>17</v>
      </c>
      <c r="X19" s="97">
        <v>0</v>
      </c>
    </row>
    <row r="20" spans="2:24" ht="33" customHeight="1" x14ac:dyDescent="0.2">
      <c r="B20" s="77" t="s">
        <v>31</v>
      </c>
      <c r="C20" s="77" t="s">
        <v>67</v>
      </c>
      <c r="D20" s="76" t="s">
        <v>6</v>
      </c>
      <c r="E20" s="76" t="s">
        <v>15</v>
      </c>
      <c r="F20" s="76">
        <v>4</v>
      </c>
      <c r="G20" s="76" t="s">
        <v>22</v>
      </c>
      <c r="H20" s="76">
        <f>VLOOKUP(Table33[[#This Row],[GRADE]],W$10:X$19,2,FALSE)</f>
        <v>1</v>
      </c>
      <c r="I20" s="76">
        <f>PRODUCT(Table33[[#This Row],[GRADE POINT]],Table33[[#This Row],[Credit Unit]])</f>
        <v>4</v>
      </c>
      <c r="K20" s="115" t="s">
        <v>14</v>
      </c>
      <c r="L20" s="104">
        <f>COUNTIFS(Table33[GRADE],K20,Table33[REQUIREMENT],L$12)</f>
        <v>0</v>
      </c>
      <c r="M20" s="104">
        <f>COUNTIFS(Table33[GRADE],$K20,Table33[REQUIREMENT],M$12)</f>
        <v>1</v>
      </c>
      <c r="N20" s="104">
        <f t="shared" si="0"/>
        <v>1</v>
      </c>
    </row>
    <row r="21" spans="2:24" ht="33" customHeight="1" x14ac:dyDescent="0.2">
      <c r="B21" s="77" t="s">
        <v>73</v>
      </c>
      <c r="C21" s="77" t="s">
        <v>68</v>
      </c>
      <c r="D21" s="76" t="s">
        <v>6</v>
      </c>
      <c r="E21" s="76" t="s">
        <v>16</v>
      </c>
      <c r="F21" s="76">
        <v>5</v>
      </c>
      <c r="G21" s="76" t="s">
        <v>22</v>
      </c>
      <c r="H21" s="76">
        <f>VLOOKUP(Table33[[#This Row],[GRADE]],W$10:X$19,2,FALSE)</f>
        <v>0.5</v>
      </c>
      <c r="I21" s="76">
        <f>PRODUCT(Table33[[#This Row],[GRADE POINT]],Table33[[#This Row],[Credit Unit]])</f>
        <v>2.5</v>
      </c>
      <c r="K21" s="116" t="s">
        <v>15</v>
      </c>
      <c r="L21" s="104">
        <f>COUNTIFS(Table33[GRADE],K21,Table33[REQUIREMENT],L$12)</f>
        <v>0</v>
      </c>
      <c r="M21" s="104">
        <f>COUNTIFS(Table33[GRADE],$K21,Table33[REQUIREMENT],M$12)</f>
        <v>1</v>
      </c>
      <c r="N21" s="104">
        <f t="shared" si="0"/>
        <v>1</v>
      </c>
    </row>
    <row r="22" spans="2:24" ht="33" customHeight="1" x14ac:dyDescent="0.2">
      <c r="B22" s="77" t="s">
        <v>72</v>
      </c>
      <c r="C22" s="77" t="s">
        <v>64</v>
      </c>
      <c r="D22" s="76" t="s">
        <v>6</v>
      </c>
      <c r="E22" s="76" t="s">
        <v>104</v>
      </c>
      <c r="F22" s="76">
        <v>2</v>
      </c>
      <c r="G22" s="76" t="s">
        <v>22</v>
      </c>
      <c r="H22" s="76">
        <f>VLOOKUP(Table33[[#This Row],[GRADE]],W$10:X$19,2,FALSE)</f>
        <v>0</v>
      </c>
      <c r="I22" s="76">
        <f>PRODUCT(Table33[[#This Row],[GRADE POINT]],Table33[[#This Row],[Credit Unit]])</f>
        <v>0</v>
      </c>
      <c r="K22" s="117" t="s">
        <v>16</v>
      </c>
      <c r="L22" s="104">
        <f>COUNTIFS(Table33[GRADE],K22,Table33[REQUIREMENT],L$12)</f>
        <v>0</v>
      </c>
      <c r="M22" s="104">
        <f>COUNTIFS(Table33[GRADE],$K22,Table33[REQUIREMENT],M$12)</f>
        <v>1</v>
      </c>
      <c r="N22" s="104">
        <f t="shared" si="0"/>
        <v>1</v>
      </c>
      <c r="W22" s="96" t="s">
        <v>18</v>
      </c>
    </row>
    <row r="23" spans="2:24" ht="33" customHeight="1" x14ac:dyDescent="0.2">
      <c r="K23" s="118" t="s">
        <v>17</v>
      </c>
      <c r="L23" s="119">
        <f>COUNTIFS(Table33[GRADE],K23,Table33[REQUIREMENT],L$12)</f>
        <v>0</v>
      </c>
      <c r="M23" s="119">
        <f>COUNTIFS(Table33[GRADE],$K23,Table33[REQUIREMENT],M$12)</f>
        <v>1</v>
      </c>
      <c r="N23" s="119">
        <f t="shared" si="0"/>
        <v>1</v>
      </c>
      <c r="W23" s="96" t="s">
        <v>23</v>
      </c>
    </row>
    <row r="24" spans="2:24" ht="33" customHeight="1" x14ac:dyDescent="0.2">
      <c r="W24" s="96" t="s">
        <v>19</v>
      </c>
    </row>
    <row r="25" spans="2:24" ht="33" customHeight="1" x14ac:dyDescent="0.2">
      <c r="W25" s="96" t="s">
        <v>20</v>
      </c>
    </row>
    <row r="26" spans="2:24" ht="33" customHeight="1" x14ac:dyDescent="0.2">
      <c r="W26" s="96" t="s">
        <v>21</v>
      </c>
    </row>
    <row r="27" spans="2:24" ht="33" customHeight="1" x14ac:dyDescent="0.2">
      <c r="W27" s="96" t="s">
        <v>22</v>
      </c>
    </row>
    <row r="28" spans="2:24" ht="33" customHeight="1" x14ac:dyDescent="0.2"/>
    <row r="29" spans="2:24" ht="33" customHeight="1" x14ac:dyDescent="0.2"/>
    <row r="30" spans="2:24" ht="33" customHeight="1" x14ac:dyDescent="0.2"/>
    <row r="31" spans="2:24" ht="33" customHeight="1" x14ac:dyDescent="0.2"/>
    <row r="32" spans="2:24" ht="33" customHeight="1" x14ac:dyDescent="0.2"/>
    <row r="33" ht="33" customHeight="1" x14ac:dyDescent="0.2"/>
    <row r="34" ht="33" customHeight="1" x14ac:dyDescent="0.2"/>
    <row r="35" ht="33" customHeight="1" x14ac:dyDescent="0.2"/>
    <row r="36" ht="33" customHeight="1" x14ac:dyDescent="0.2"/>
    <row r="37" ht="33" customHeight="1" x14ac:dyDescent="0.2"/>
    <row r="38" ht="33" customHeight="1" x14ac:dyDescent="0.2"/>
    <row r="39" ht="33" customHeight="1" x14ac:dyDescent="0.2"/>
    <row r="40" ht="33" customHeight="1" x14ac:dyDescent="0.2"/>
    <row r="41" ht="33" customHeight="1" x14ac:dyDescent="0.2"/>
    <row r="42" ht="33" customHeight="1" x14ac:dyDescent="0.2"/>
    <row r="43" ht="33" customHeight="1" x14ac:dyDescent="0.2"/>
    <row r="44" ht="33" customHeight="1" x14ac:dyDescent="0.2"/>
    <row r="45" ht="33" customHeight="1" x14ac:dyDescent="0.2"/>
    <row r="46" ht="33" customHeight="1" x14ac:dyDescent="0.2"/>
    <row r="47" ht="33" customHeight="1" x14ac:dyDescent="0.2"/>
    <row r="48" ht="33" customHeight="1" x14ac:dyDescent="0.2"/>
    <row r="49" ht="33" customHeight="1" x14ac:dyDescent="0.2"/>
    <row r="50" ht="33" customHeight="1" x14ac:dyDescent="0.2"/>
    <row r="51" ht="33" customHeight="1" x14ac:dyDescent="0.2"/>
    <row r="52" ht="33" customHeight="1" x14ac:dyDescent="0.2"/>
    <row r="53" ht="33" customHeight="1" x14ac:dyDescent="0.2"/>
    <row r="54" ht="33" customHeight="1" x14ac:dyDescent="0.2"/>
    <row r="55" ht="33" customHeight="1" x14ac:dyDescent="0.2"/>
    <row r="56" ht="33" customHeight="1" x14ac:dyDescent="0.2"/>
    <row r="57" ht="33" customHeight="1" x14ac:dyDescent="0.2"/>
    <row r="58" ht="33" customHeight="1" x14ac:dyDescent="0.2"/>
    <row r="59" ht="33" customHeight="1" x14ac:dyDescent="0.2"/>
    <row r="60" ht="33" customHeight="1" x14ac:dyDescent="0.2"/>
    <row r="61" ht="33" customHeight="1" x14ac:dyDescent="0.2"/>
    <row r="62" ht="33" customHeight="1" x14ac:dyDescent="0.2"/>
    <row r="63" ht="33" customHeight="1" x14ac:dyDescent="0.2"/>
    <row r="64" ht="33" customHeight="1" x14ac:dyDescent="0.2"/>
    <row r="65" ht="33" customHeight="1" x14ac:dyDescent="0.2"/>
    <row r="66" ht="33" customHeight="1" x14ac:dyDescent="0.2"/>
    <row r="67" ht="33" customHeight="1" x14ac:dyDescent="0.2"/>
    <row r="68" ht="33" customHeight="1" x14ac:dyDescent="0.2"/>
    <row r="69" ht="33" customHeight="1" x14ac:dyDescent="0.2"/>
    <row r="70" ht="33" customHeight="1" x14ac:dyDescent="0.2"/>
    <row r="71" ht="33" customHeight="1" x14ac:dyDescent="0.2"/>
    <row r="72" ht="33" customHeight="1" x14ac:dyDescent="0.2"/>
    <row r="73" ht="33" customHeight="1" x14ac:dyDescent="0.2"/>
    <row r="74" ht="33" customHeight="1" x14ac:dyDescent="0.2"/>
    <row r="75" ht="33" customHeight="1" x14ac:dyDescent="0.2"/>
    <row r="76" ht="33" customHeight="1" x14ac:dyDescent="0.2"/>
    <row r="77" ht="33" customHeight="1" x14ac:dyDescent="0.2"/>
    <row r="78" ht="33" customHeight="1" x14ac:dyDescent="0.2"/>
    <row r="79" ht="33" customHeight="1" x14ac:dyDescent="0.2"/>
    <row r="80" ht="33" customHeight="1" x14ac:dyDescent="0.2"/>
    <row r="81" ht="33" customHeight="1" x14ac:dyDescent="0.2"/>
    <row r="82" ht="33" customHeight="1" x14ac:dyDescent="0.2"/>
    <row r="83" ht="33" customHeight="1" x14ac:dyDescent="0.2"/>
    <row r="84" ht="33" customHeight="1" x14ac:dyDescent="0.2"/>
    <row r="85" ht="33" customHeight="1" x14ac:dyDescent="0.2"/>
    <row r="86" ht="33" customHeight="1" x14ac:dyDescent="0.2"/>
    <row r="87" ht="33" customHeight="1" x14ac:dyDescent="0.2"/>
    <row r="88" ht="33" customHeight="1" x14ac:dyDescent="0.2"/>
    <row r="89" ht="33" customHeight="1" x14ac:dyDescent="0.2"/>
    <row r="90" ht="33" customHeight="1" x14ac:dyDescent="0.2"/>
    <row r="91" ht="33" customHeight="1" x14ac:dyDescent="0.2"/>
    <row r="92" ht="33" customHeight="1" x14ac:dyDescent="0.2"/>
    <row r="93" ht="33" customHeight="1" x14ac:dyDescent="0.2"/>
    <row r="94" ht="33" customHeight="1" x14ac:dyDescent="0.2"/>
    <row r="95" ht="33" customHeight="1" x14ac:dyDescent="0.2"/>
    <row r="96" ht="33" customHeight="1" x14ac:dyDescent="0.2"/>
    <row r="97" ht="33" customHeight="1" x14ac:dyDescent="0.2"/>
    <row r="98" ht="33" customHeight="1" x14ac:dyDescent="0.2"/>
    <row r="99" ht="33" customHeight="1" x14ac:dyDescent="0.2"/>
    <row r="100" ht="33" customHeight="1" x14ac:dyDescent="0.2"/>
    <row r="101" ht="33" customHeight="1" x14ac:dyDescent="0.2"/>
    <row r="102" ht="33" customHeight="1" x14ac:dyDescent="0.2"/>
    <row r="103" ht="33" customHeight="1" x14ac:dyDescent="0.2"/>
    <row r="104" ht="33" customHeight="1" x14ac:dyDescent="0.2"/>
    <row r="105" ht="33" customHeight="1" x14ac:dyDescent="0.2"/>
    <row r="106" ht="33" customHeight="1" x14ac:dyDescent="0.2"/>
    <row r="107" ht="33" customHeight="1" x14ac:dyDescent="0.2"/>
    <row r="108" ht="33" customHeight="1" x14ac:dyDescent="0.2"/>
    <row r="109" ht="33" customHeight="1" x14ac:dyDescent="0.2"/>
    <row r="110" ht="33" customHeight="1" x14ac:dyDescent="0.2"/>
    <row r="111" ht="33" customHeight="1" x14ac:dyDescent="0.2"/>
    <row r="112" ht="33" customHeight="1" x14ac:dyDescent="0.2"/>
    <row r="113" ht="33" customHeight="1" x14ac:dyDescent="0.2"/>
    <row r="114" ht="33" customHeight="1" x14ac:dyDescent="0.2"/>
    <row r="115" ht="33" customHeight="1" x14ac:dyDescent="0.2"/>
    <row r="116" ht="33" customHeight="1" x14ac:dyDescent="0.2"/>
    <row r="117" ht="33" customHeight="1" x14ac:dyDescent="0.2"/>
    <row r="118" ht="33" customHeight="1" x14ac:dyDescent="0.2"/>
    <row r="119" ht="33" customHeight="1" x14ac:dyDescent="0.2"/>
    <row r="120" ht="33" customHeight="1" x14ac:dyDescent="0.2"/>
    <row r="121" ht="33" customHeight="1" x14ac:dyDescent="0.2"/>
    <row r="122" ht="33" customHeight="1" x14ac:dyDescent="0.2"/>
    <row r="123" ht="33" customHeight="1" x14ac:dyDescent="0.2"/>
    <row r="124" ht="33" customHeight="1" x14ac:dyDescent="0.2"/>
    <row r="125" ht="33" customHeight="1" x14ac:dyDescent="0.2"/>
    <row r="126" ht="33" customHeight="1" x14ac:dyDescent="0.2"/>
    <row r="127" ht="33" customHeight="1" x14ac:dyDescent="0.2"/>
    <row r="128" ht="33" customHeight="1" x14ac:dyDescent="0.2"/>
    <row r="129" ht="33" customHeight="1" x14ac:dyDescent="0.2"/>
    <row r="130" ht="33" customHeight="1" x14ac:dyDescent="0.2"/>
    <row r="131" ht="33" customHeight="1" x14ac:dyDescent="0.2"/>
    <row r="132" ht="33" customHeight="1" x14ac:dyDescent="0.2"/>
    <row r="133" ht="33" customHeight="1" x14ac:dyDescent="0.2"/>
    <row r="134" ht="33" customHeight="1" x14ac:dyDescent="0.2"/>
    <row r="135" ht="33" customHeight="1" x14ac:dyDescent="0.2"/>
    <row r="136" ht="33" customHeight="1" x14ac:dyDescent="0.2"/>
    <row r="137" ht="33" customHeight="1" x14ac:dyDescent="0.2"/>
    <row r="138" ht="33" customHeight="1" x14ac:dyDescent="0.2"/>
    <row r="139" ht="33" customHeight="1" x14ac:dyDescent="0.2"/>
    <row r="140" ht="33" customHeight="1" x14ac:dyDescent="0.2"/>
    <row r="141" ht="33" customHeight="1" x14ac:dyDescent="0.2"/>
    <row r="142" ht="33" customHeight="1" x14ac:dyDescent="0.2"/>
    <row r="143" ht="33" customHeight="1" x14ac:dyDescent="0.2"/>
    <row r="144" ht="33" customHeight="1" x14ac:dyDescent="0.2"/>
    <row r="145" ht="33" customHeight="1" x14ac:dyDescent="0.2"/>
    <row r="146" ht="33" customHeight="1" x14ac:dyDescent="0.2"/>
    <row r="147" ht="33" customHeight="1" x14ac:dyDescent="0.2"/>
    <row r="148" ht="33" customHeight="1" x14ac:dyDescent="0.2"/>
    <row r="149" ht="33" customHeight="1" x14ac:dyDescent="0.2"/>
    <row r="150" ht="33" customHeight="1" x14ac:dyDescent="0.2"/>
    <row r="151" ht="33" customHeight="1" x14ac:dyDescent="0.2"/>
    <row r="152" ht="33" customHeight="1" x14ac:dyDescent="0.2"/>
    <row r="153" ht="33" customHeight="1" x14ac:dyDescent="0.2"/>
    <row r="154" ht="33" customHeight="1" x14ac:dyDescent="0.2"/>
    <row r="155" ht="33" customHeight="1" x14ac:dyDescent="0.2"/>
    <row r="156" ht="33" customHeight="1" x14ac:dyDescent="0.2"/>
    <row r="157" ht="33" customHeight="1" x14ac:dyDescent="0.2"/>
    <row r="158" ht="33" customHeight="1" x14ac:dyDescent="0.2"/>
    <row r="159" ht="33" customHeight="1" x14ac:dyDescent="0.2"/>
    <row r="160" ht="33" customHeight="1" x14ac:dyDescent="0.2"/>
    <row r="161" ht="33" customHeight="1" x14ac:dyDescent="0.2"/>
    <row r="162" ht="33" customHeight="1" x14ac:dyDescent="0.2"/>
    <row r="163" ht="33" customHeight="1" x14ac:dyDescent="0.2"/>
    <row r="164" ht="33" customHeight="1" x14ac:dyDescent="0.2"/>
    <row r="165" ht="33" customHeight="1" x14ac:dyDescent="0.2"/>
    <row r="166" ht="33" customHeight="1" x14ac:dyDescent="0.2"/>
    <row r="167" ht="33" customHeight="1" x14ac:dyDescent="0.2"/>
    <row r="168" ht="33" customHeight="1" x14ac:dyDescent="0.2"/>
    <row r="169" ht="33" customHeight="1" x14ac:dyDescent="0.2"/>
    <row r="170" ht="33" customHeight="1" x14ac:dyDescent="0.2"/>
    <row r="171" ht="33" customHeight="1" x14ac:dyDescent="0.2"/>
    <row r="172" ht="33" customHeight="1" x14ac:dyDescent="0.2"/>
    <row r="173" ht="33" customHeight="1" x14ac:dyDescent="0.2"/>
    <row r="174" ht="33" customHeight="1" x14ac:dyDescent="0.2"/>
    <row r="175" ht="33" customHeight="1" x14ac:dyDescent="0.2"/>
    <row r="176" ht="33" customHeight="1" x14ac:dyDescent="0.2"/>
    <row r="177" ht="33" customHeight="1" x14ac:dyDescent="0.2"/>
    <row r="178" ht="33" customHeight="1" x14ac:dyDescent="0.2"/>
    <row r="179" ht="33" customHeight="1" x14ac:dyDescent="0.2"/>
    <row r="180" ht="33" customHeight="1" x14ac:dyDescent="0.2"/>
    <row r="181" ht="33" customHeight="1" x14ac:dyDescent="0.2"/>
    <row r="182" ht="33" customHeight="1" x14ac:dyDescent="0.2"/>
    <row r="183" ht="33" customHeight="1" x14ac:dyDescent="0.2"/>
    <row r="184" ht="33" customHeight="1" x14ac:dyDescent="0.2"/>
    <row r="185" ht="33" customHeight="1" x14ac:dyDescent="0.2"/>
    <row r="186" ht="33" customHeight="1" x14ac:dyDescent="0.2"/>
    <row r="187" ht="33" customHeight="1" x14ac:dyDescent="0.2"/>
    <row r="188" ht="33" customHeight="1" x14ac:dyDescent="0.2"/>
    <row r="189" ht="33" customHeight="1" x14ac:dyDescent="0.2"/>
    <row r="190" ht="33" customHeight="1" x14ac:dyDescent="0.2"/>
    <row r="191" ht="33" customHeight="1" x14ac:dyDescent="0.2"/>
    <row r="192" ht="33" customHeight="1" x14ac:dyDescent="0.2"/>
    <row r="193" ht="33" customHeight="1" x14ac:dyDescent="0.2"/>
    <row r="194" ht="33" customHeight="1" x14ac:dyDescent="0.2"/>
    <row r="195" ht="33" customHeight="1" x14ac:dyDescent="0.2"/>
    <row r="196" ht="33" customHeight="1" x14ac:dyDescent="0.2"/>
    <row r="197" ht="33" customHeight="1" x14ac:dyDescent="0.2"/>
    <row r="198" ht="33" customHeight="1" x14ac:dyDescent="0.2"/>
    <row r="199" ht="33" customHeight="1" x14ac:dyDescent="0.2"/>
    <row r="200" ht="33" customHeight="1" x14ac:dyDescent="0.2"/>
    <row r="201" ht="33" customHeight="1" x14ac:dyDescent="0.2"/>
    <row r="202" ht="33" customHeight="1" x14ac:dyDescent="0.2"/>
    <row r="203" ht="33" customHeight="1" x14ac:dyDescent="0.2"/>
    <row r="204" ht="33" customHeight="1" x14ac:dyDescent="0.2"/>
    <row r="205" ht="33" customHeight="1" x14ac:dyDescent="0.2"/>
    <row r="206" ht="33" customHeight="1" x14ac:dyDescent="0.2"/>
    <row r="207" ht="33" customHeight="1" x14ac:dyDescent="0.2"/>
    <row r="208" ht="33" customHeight="1" x14ac:dyDescent="0.2"/>
    <row r="209" ht="33" customHeight="1" x14ac:dyDescent="0.2"/>
    <row r="210" ht="33" customHeight="1" x14ac:dyDescent="0.2"/>
    <row r="211" ht="33" customHeight="1" x14ac:dyDescent="0.2"/>
    <row r="212" ht="33" customHeight="1" x14ac:dyDescent="0.2"/>
    <row r="213" ht="33" customHeight="1" x14ac:dyDescent="0.2"/>
    <row r="214" ht="33" customHeight="1" x14ac:dyDescent="0.2"/>
    <row r="215" ht="33" customHeight="1" x14ac:dyDescent="0.2"/>
    <row r="216" ht="33" customHeight="1" x14ac:dyDescent="0.2"/>
    <row r="217" ht="33" customHeight="1" x14ac:dyDescent="0.2"/>
    <row r="218" ht="33" customHeight="1" x14ac:dyDescent="0.2"/>
    <row r="219" ht="33" customHeight="1" x14ac:dyDescent="0.2"/>
    <row r="220" ht="33" customHeight="1" x14ac:dyDescent="0.2"/>
    <row r="221" ht="33" customHeight="1" x14ac:dyDescent="0.2"/>
    <row r="222" ht="33" customHeight="1" x14ac:dyDescent="0.2"/>
    <row r="223" ht="33" customHeight="1" x14ac:dyDescent="0.2"/>
    <row r="224" ht="33" customHeight="1" x14ac:dyDescent="0.2"/>
    <row r="225" ht="33" customHeight="1" x14ac:dyDescent="0.2"/>
    <row r="226" ht="33" customHeight="1" x14ac:dyDescent="0.2"/>
    <row r="227" ht="33" customHeight="1" x14ac:dyDescent="0.2"/>
    <row r="228" ht="33" customHeight="1" x14ac:dyDescent="0.2"/>
    <row r="229" ht="33" customHeight="1" x14ac:dyDescent="0.2"/>
    <row r="230" ht="33" customHeight="1" x14ac:dyDescent="0.2"/>
    <row r="231" ht="33" customHeight="1" x14ac:dyDescent="0.2"/>
    <row r="232" ht="33" customHeight="1" x14ac:dyDescent="0.2"/>
    <row r="233" ht="33" customHeight="1" x14ac:dyDescent="0.2"/>
    <row r="234" ht="33" customHeight="1" x14ac:dyDescent="0.2"/>
    <row r="235" ht="33" customHeight="1" x14ac:dyDescent="0.2"/>
    <row r="236" ht="33" customHeight="1" x14ac:dyDescent="0.2"/>
    <row r="237" ht="33" customHeight="1" x14ac:dyDescent="0.2"/>
    <row r="238" ht="33" customHeight="1" x14ac:dyDescent="0.2"/>
    <row r="239" ht="33" customHeight="1" x14ac:dyDescent="0.2"/>
    <row r="240" ht="33" customHeight="1" x14ac:dyDescent="0.2"/>
    <row r="241" ht="33" customHeight="1" x14ac:dyDescent="0.2"/>
    <row r="242" ht="33" customHeight="1" x14ac:dyDescent="0.2"/>
    <row r="243" ht="33" customHeight="1" x14ac:dyDescent="0.2"/>
    <row r="244" ht="33" customHeight="1" x14ac:dyDescent="0.2"/>
    <row r="245" ht="33" customHeight="1" x14ac:dyDescent="0.2"/>
    <row r="246" ht="33" customHeight="1" x14ac:dyDescent="0.2"/>
    <row r="247" ht="33" customHeight="1" x14ac:dyDescent="0.2"/>
    <row r="248" ht="33" customHeight="1" x14ac:dyDescent="0.2"/>
    <row r="249" ht="33" customHeight="1" x14ac:dyDescent="0.2"/>
    <row r="250" ht="33" customHeight="1" x14ac:dyDescent="0.2"/>
    <row r="251" ht="33" customHeight="1" x14ac:dyDescent="0.2"/>
    <row r="252" ht="33" customHeight="1" x14ac:dyDescent="0.2"/>
    <row r="253" ht="33" customHeight="1" x14ac:dyDescent="0.2"/>
    <row r="254" ht="33" customHeight="1" x14ac:dyDescent="0.2"/>
    <row r="255" ht="33" customHeight="1" x14ac:dyDescent="0.2"/>
    <row r="256" ht="33" customHeight="1" x14ac:dyDescent="0.2"/>
    <row r="257" ht="33" customHeight="1" x14ac:dyDescent="0.2"/>
    <row r="258" ht="33" customHeight="1" x14ac:dyDescent="0.2"/>
    <row r="259" ht="33" customHeight="1" x14ac:dyDescent="0.2"/>
    <row r="260" ht="33" customHeight="1" x14ac:dyDescent="0.2"/>
    <row r="261" ht="33" customHeight="1" x14ac:dyDescent="0.2"/>
    <row r="262" ht="33" customHeight="1" x14ac:dyDescent="0.2"/>
    <row r="263" ht="33" customHeight="1" x14ac:dyDescent="0.2"/>
    <row r="264" ht="33" customHeight="1" x14ac:dyDescent="0.2"/>
    <row r="265" ht="33" customHeight="1" x14ac:dyDescent="0.2"/>
    <row r="266" ht="33" customHeight="1" x14ac:dyDescent="0.2"/>
    <row r="267" ht="33" customHeight="1" x14ac:dyDescent="0.2"/>
    <row r="268" ht="33" customHeight="1" x14ac:dyDescent="0.2"/>
    <row r="269" ht="33" customHeight="1" x14ac:dyDescent="0.2"/>
    <row r="270" ht="33" customHeight="1" x14ac:dyDescent="0.2"/>
    <row r="271" ht="33" customHeight="1" x14ac:dyDescent="0.2"/>
    <row r="272" ht="33" customHeight="1" x14ac:dyDescent="0.2"/>
    <row r="273" ht="33" customHeight="1" x14ac:dyDescent="0.2"/>
    <row r="274" ht="33" customHeight="1" x14ac:dyDescent="0.2"/>
    <row r="275" ht="33" customHeight="1" x14ac:dyDescent="0.2"/>
    <row r="276" ht="33" customHeight="1" x14ac:dyDescent="0.2"/>
    <row r="277" ht="33" customHeight="1" x14ac:dyDescent="0.2"/>
    <row r="278" ht="33" customHeight="1" x14ac:dyDescent="0.2"/>
    <row r="279" ht="33" customHeight="1" x14ac:dyDescent="0.2"/>
    <row r="280" ht="33" customHeight="1" x14ac:dyDescent="0.2"/>
    <row r="281" ht="33" customHeight="1" x14ac:dyDescent="0.2"/>
    <row r="282" ht="33" customHeight="1" x14ac:dyDescent="0.2"/>
    <row r="283" ht="33" customHeight="1" x14ac:dyDescent="0.2"/>
    <row r="284" ht="33" customHeight="1" x14ac:dyDescent="0.2"/>
    <row r="285" ht="33" customHeight="1" x14ac:dyDescent="0.2"/>
    <row r="286" ht="33" customHeight="1" x14ac:dyDescent="0.2"/>
    <row r="287" ht="33" customHeight="1" x14ac:dyDescent="0.2"/>
    <row r="288" ht="33" customHeight="1" x14ac:dyDescent="0.2"/>
    <row r="289" ht="33" customHeight="1" x14ac:dyDescent="0.2"/>
    <row r="290" ht="33" customHeight="1" x14ac:dyDescent="0.2"/>
    <row r="291" ht="33" customHeight="1" x14ac:dyDescent="0.2"/>
    <row r="292" ht="33" customHeight="1" x14ac:dyDescent="0.2"/>
    <row r="293" ht="33" customHeight="1" x14ac:dyDescent="0.2"/>
    <row r="294" ht="33" customHeight="1" x14ac:dyDescent="0.2"/>
    <row r="295" ht="33" customHeight="1" x14ac:dyDescent="0.2"/>
    <row r="296" ht="33" customHeight="1" x14ac:dyDescent="0.2"/>
    <row r="297" ht="33" customHeight="1" x14ac:dyDescent="0.2"/>
    <row r="298" ht="33" customHeight="1" x14ac:dyDescent="0.2"/>
    <row r="299" ht="33" customHeight="1" x14ac:dyDescent="0.2"/>
    <row r="300" ht="33" customHeight="1" x14ac:dyDescent="0.2"/>
    <row r="301" ht="33" customHeight="1" x14ac:dyDescent="0.2"/>
    <row r="302" ht="33" customHeight="1" x14ac:dyDescent="0.2"/>
    <row r="303" ht="33" customHeight="1" x14ac:dyDescent="0.2"/>
    <row r="304" ht="33" customHeight="1" x14ac:dyDescent="0.2"/>
    <row r="305" ht="33" customHeight="1" x14ac:dyDescent="0.2"/>
    <row r="306" ht="33" customHeight="1" x14ac:dyDescent="0.2"/>
    <row r="307" ht="33" customHeight="1" x14ac:dyDescent="0.2"/>
    <row r="308" ht="33" customHeight="1" x14ac:dyDescent="0.2"/>
    <row r="309" ht="33" customHeight="1" x14ac:dyDescent="0.2"/>
    <row r="310" ht="33" customHeight="1" x14ac:dyDescent="0.2"/>
    <row r="311" ht="33" customHeight="1" x14ac:dyDescent="0.2"/>
    <row r="312" ht="33" customHeight="1" x14ac:dyDescent="0.2"/>
    <row r="313" ht="33" customHeight="1" x14ac:dyDescent="0.2"/>
    <row r="314" ht="33" customHeight="1" x14ac:dyDescent="0.2"/>
    <row r="315" ht="33" customHeight="1" x14ac:dyDescent="0.2"/>
    <row r="316" ht="33" customHeight="1" x14ac:dyDescent="0.2"/>
    <row r="317" ht="33" customHeight="1" x14ac:dyDescent="0.2"/>
    <row r="318" ht="33" customHeight="1" x14ac:dyDescent="0.2"/>
    <row r="319" ht="33" customHeight="1" x14ac:dyDescent="0.2"/>
    <row r="320" ht="33" customHeight="1" x14ac:dyDescent="0.2"/>
    <row r="321" ht="33" customHeight="1" x14ac:dyDescent="0.2"/>
    <row r="322" ht="33" customHeight="1" x14ac:dyDescent="0.2"/>
    <row r="323" ht="33" customHeight="1" x14ac:dyDescent="0.2"/>
    <row r="324" ht="33" customHeight="1" x14ac:dyDescent="0.2"/>
    <row r="325" ht="33" customHeight="1" x14ac:dyDescent="0.2"/>
    <row r="326" ht="33" customHeight="1" x14ac:dyDescent="0.2"/>
    <row r="327" ht="33" customHeight="1" x14ac:dyDescent="0.2"/>
    <row r="328" ht="33" customHeight="1" x14ac:dyDescent="0.2"/>
    <row r="329" ht="33" customHeight="1" x14ac:dyDescent="0.2"/>
    <row r="330" ht="33" customHeight="1" x14ac:dyDescent="0.2"/>
    <row r="331" ht="33" customHeight="1" x14ac:dyDescent="0.2"/>
    <row r="332" ht="33" customHeight="1" x14ac:dyDescent="0.2"/>
    <row r="333" ht="33" customHeight="1" x14ac:dyDescent="0.2"/>
    <row r="334" ht="33" customHeight="1" x14ac:dyDescent="0.2"/>
    <row r="335" ht="33" customHeight="1" x14ac:dyDescent="0.2"/>
    <row r="336" ht="33" customHeight="1" x14ac:dyDescent="0.2"/>
    <row r="337" ht="33" customHeight="1" x14ac:dyDescent="0.2"/>
    <row r="338" ht="33" customHeight="1" x14ac:dyDescent="0.2"/>
    <row r="339" ht="33" customHeight="1" x14ac:dyDescent="0.2"/>
    <row r="340" ht="33" customHeight="1" x14ac:dyDescent="0.2"/>
    <row r="341" ht="33" customHeight="1" x14ac:dyDescent="0.2"/>
    <row r="342" ht="33" customHeight="1" x14ac:dyDescent="0.2"/>
    <row r="343" ht="33" customHeight="1" x14ac:dyDescent="0.2"/>
    <row r="344" ht="33" customHeight="1" x14ac:dyDescent="0.2"/>
    <row r="345" ht="33" customHeight="1" x14ac:dyDescent="0.2"/>
    <row r="346" ht="33" customHeight="1" x14ac:dyDescent="0.2"/>
    <row r="347" ht="33" customHeight="1" x14ac:dyDescent="0.2"/>
    <row r="348" ht="33" customHeight="1" x14ac:dyDescent="0.2"/>
    <row r="349" ht="33" customHeight="1" x14ac:dyDescent="0.2"/>
    <row r="350" ht="33" customHeight="1" x14ac:dyDescent="0.2"/>
    <row r="351" ht="33" customHeight="1" x14ac:dyDescent="0.2"/>
    <row r="352" ht="33" customHeight="1" x14ac:dyDescent="0.2"/>
    <row r="353" ht="33" customHeight="1" x14ac:dyDescent="0.2"/>
    <row r="354" ht="33" customHeight="1" x14ac:dyDescent="0.2"/>
    <row r="355" ht="33" customHeight="1" x14ac:dyDescent="0.2"/>
    <row r="356" ht="33" customHeight="1" x14ac:dyDescent="0.2"/>
    <row r="357" ht="33" customHeight="1" x14ac:dyDescent="0.2"/>
    <row r="358" ht="33" customHeight="1" x14ac:dyDescent="0.2"/>
    <row r="359" ht="33" customHeight="1" x14ac:dyDescent="0.2"/>
    <row r="360" ht="33" customHeight="1" x14ac:dyDescent="0.2"/>
    <row r="361" ht="33" customHeight="1" x14ac:dyDescent="0.2"/>
    <row r="362" ht="33" customHeight="1" x14ac:dyDescent="0.2"/>
    <row r="363" ht="33" customHeight="1" x14ac:dyDescent="0.2"/>
    <row r="364" ht="33" customHeight="1" x14ac:dyDescent="0.2"/>
    <row r="365" ht="33" customHeight="1" x14ac:dyDescent="0.2"/>
    <row r="366" ht="33" customHeight="1" x14ac:dyDescent="0.2"/>
    <row r="367" ht="33" customHeight="1" x14ac:dyDescent="0.2"/>
    <row r="368" ht="33" customHeight="1" x14ac:dyDescent="0.2"/>
    <row r="369" ht="33" customHeight="1" x14ac:dyDescent="0.2"/>
    <row r="370" ht="33" customHeight="1" x14ac:dyDescent="0.2"/>
    <row r="371" ht="33" customHeight="1" x14ac:dyDescent="0.2"/>
    <row r="372" ht="33" customHeight="1" x14ac:dyDescent="0.2"/>
    <row r="373" ht="33" customHeight="1" x14ac:dyDescent="0.2"/>
    <row r="374" ht="33" customHeight="1" x14ac:dyDescent="0.2"/>
    <row r="375" ht="33" customHeight="1" x14ac:dyDescent="0.2"/>
    <row r="376" ht="33" customHeight="1" x14ac:dyDescent="0.2"/>
    <row r="377" ht="33" customHeight="1" x14ac:dyDescent="0.2"/>
    <row r="378" ht="33" customHeight="1" x14ac:dyDescent="0.2"/>
    <row r="379" ht="33" customHeight="1" x14ac:dyDescent="0.2"/>
    <row r="380" ht="33" customHeight="1" x14ac:dyDescent="0.2"/>
    <row r="381" ht="33" customHeight="1" x14ac:dyDescent="0.2"/>
    <row r="382" ht="33" customHeight="1" x14ac:dyDescent="0.2"/>
    <row r="383" ht="33" customHeight="1" x14ac:dyDescent="0.2"/>
    <row r="384" ht="33" customHeight="1" x14ac:dyDescent="0.2"/>
    <row r="385" ht="33" customHeight="1" x14ac:dyDescent="0.2"/>
    <row r="386" ht="33" customHeight="1" x14ac:dyDescent="0.2"/>
    <row r="387" ht="33" customHeight="1" x14ac:dyDescent="0.2"/>
    <row r="388" ht="33" customHeight="1" x14ac:dyDescent="0.2"/>
    <row r="389" ht="33" customHeight="1" x14ac:dyDescent="0.2"/>
    <row r="390" ht="33" customHeight="1" x14ac:dyDescent="0.2"/>
    <row r="391" ht="33" customHeight="1" x14ac:dyDescent="0.2"/>
    <row r="392" ht="33" customHeight="1" x14ac:dyDescent="0.2"/>
    <row r="393" ht="33" customHeight="1" x14ac:dyDescent="0.2"/>
    <row r="394" ht="33" customHeight="1" x14ac:dyDescent="0.2"/>
    <row r="395" ht="33" customHeight="1" x14ac:dyDescent="0.2"/>
    <row r="396" ht="33" customHeight="1" x14ac:dyDescent="0.2"/>
  </sheetData>
  <conditionalFormatting sqref="B7">
    <cfRule type="dataBar" priority="7">
      <dataBar showValue="0">
        <cfvo type="num" val="0"/>
        <cfvo type="num" val="4"/>
        <color rgb="FF38C8CC"/>
      </dataBar>
      <extLst>
        <ext xmlns:x14="http://schemas.microsoft.com/office/spreadsheetml/2009/9/main" uri="{B025F937-C7B1-47D3-B67F-A62EFF666E3E}">
          <x14:id>{CFB7AF65-5475-E24F-8242-5E5785EC3882}</x14:id>
        </ext>
      </extLst>
    </cfRule>
  </conditionalFormatting>
  <conditionalFormatting sqref="D7:D8">
    <cfRule type="dataBar" priority="6">
      <dataBar showValue="0">
        <cfvo type="num" val="0"/>
        <cfvo type="num" val="4"/>
        <color rgb="FF92D050"/>
      </dataBar>
      <extLst>
        <ext xmlns:x14="http://schemas.microsoft.com/office/spreadsheetml/2009/9/main" uri="{B025F937-C7B1-47D3-B67F-A62EFF666E3E}">
          <x14:id>{3567A6C0-9866-304C-9457-08E93B061B84}</x14:id>
        </ext>
      </extLst>
    </cfRule>
  </conditionalFormatting>
  <conditionalFormatting sqref="C9:C10">
    <cfRule type="cellIs" dxfId="50" priority="4" operator="lessThan">
      <formula>0</formula>
    </cfRule>
    <cfRule type="cellIs" dxfId="49" priority="5" operator="greaterThanOrEqual">
      <formula>0</formula>
    </cfRule>
  </conditionalFormatting>
  <conditionalFormatting sqref="C13:I22">
    <cfRule type="containsText" dxfId="48" priority="3" operator="containsText" text="FAIL">
      <formula>NOT(ISERROR(SEARCH("FAIL",C13)))</formula>
    </cfRule>
  </conditionalFormatting>
  <conditionalFormatting sqref="D19:D21">
    <cfRule type="containsText" dxfId="47" priority="2" operator="containsText" text="FAIL">
      <formula>NOT(ISERROR(SEARCH("FAIL",D19)))</formula>
    </cfRule>
  </conditionalFormatting>
  <dataValidations count="3">
    <dataValidation type="list" allowBlank="1" showInputMessage="1" showErrorMessage="1" sqref="E13:E22" xr:uid="{33B2B921-DB52-264C-B64E-3C31712235B4}">
      <formula1>$W$10:$W$19</formula1>
    </dataValidation>
    <dataValidation type="list" allowBlank="1" showInputMessage="1" showErrorMessage="1" sqref="G13:G22" xr:uid="{061036DB-8E07-B94E-9BA4-9F5DDB70E3F8}">
      <formula1>$W$22:$W$27</formula1>
    </dataValidation>
    <dataValidation type="list" allowBlank="1" showInputMessage="1" showErrorMessage="1" sqref="D13:D22" xr:uid="{3D17B9BF-0A9B-3C4D-95D0-6B12ADE150D7}">
      <formula1>$L$12:$M$12</formula1>
    </dataValidation>
  </dataValidation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FB7AF65-5475-E24F-8242-5E5785EC3882}">
            <x14:dataBar minLength="0" maxLength="100">
              <x14:cfvo type="num">
                <xm:f>0</xm:f>
              </x14:cfvo>
              <x14:cfvo type="num">
                <xm:f>4</xm:f>
              </x14:cfvo>
              <x14:negativeFillColor rgb="FFFF0000"/>
              <x14:axisColor rgb="FF38C8CC"/>
            </x14:dataBar>
          </x14:cfRule>
          <xm:sqref>B7</xm:sqref>
        </x14:conditionalFormatting>
        <x14:conditionalFormatting xmlns:xm="http://schemas.microsoft.com/office/excel/2006/main">
          <x14:cfRule type="dataBar" id="{3567A6C0-9866-304C-9457-08E93B061B84}">
            <x14:dataBar minLength="0" maxLength="100">
              <x14:cfvo type="num">
                <xm:f>0</xm:f>
              </x14:cfvo>
              <x14:cfvo type="num">
                <xm:f>4</xm:f>
              </x14:cfvo>
              <x14:negativeFillColor rgb="FFFF0000"/>
              <x14:axisColor rgb="FF38C8CC"/>
            </x14:dataBar>
          </x14:cfRule>
          <xm:sqref>D7:D8</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659F-BD86-F345-B4F4-5E0087677E70}">
  <dimension ref="A1:X396"/>
  <sheetViews>
    <sheetView showGridLines="0" zoomScale="75" zoomScaleNormal="75" workbookViewId="0">
      <selection activeCell="D21" sqref="D21"/>
    </sheetView>
  </sheetViews>
  <sheetFormatPr baseColWidth="10" defaultColWidth="4.1640625" defaultRowHeight="16" x14ac:dyDescent="0.2"/>
  <cols>
    <col min="1" max="1" width="3.1640625" style="5" customWidth="1"/>
    <col min="2" max="2" width="54.5" style="5" customWidth="1"/>
    <col min="3" max="3" width="27.33203125" style="5" customWidth="1"/>
    <col min="4" max="4" width="41.5" style="5" customWidth="1"/>
    <col min="5" max="5" width="16.83203125" style="5" customWidth="1"/>
    <col min="6" max="6" width="17.1640625" style="5" customWidth="1"/>
    <col min="7" max="7" width="16.83203125" style="5" customWidth="1"/>
    <col min="8" max="8" width="17.1640625" style="5" hidden="1" customWidth="1"/>
    <col min="9" max="9" width="16.83203125" style="5" hidden="1" customWidth="1"/>
    <col min="10" max="10" width="10.83203125" style="5" customWidth="1"/>
    <col min="11" max="11" width="23.1640625" style="5" customWidth="1"/>
    <col min="12" max="15" width="16.83203125" style="5" customWidth="1"/>
    <col min="16" max="20" width="20.83203125" style="5" customWidth="1"/>
    <col min="21" max="21" width="18.1640625" style="5" customWidth="1"/>
    <col min="22" max="24" width="4.1640625" style="5" hidden="1" customWidth="1"/>
    <col min="25" max="25" width="4.1640625" style="5" customWidth="1"/>
    <col min="26" max="16384" width="4.1640625" style="5"/>
  </cols>
  <sheetData>
    <row r="1" spans="1:24" s="1" customFormat="1" ht="6" customHeight="1" x14ac:dyDescent="0.2">
      <c r="K1" s="1" t="s">
        <v>0</v>
      </c>
    </row>
    <row r="2" spans="1:24" s="1" customFormat="1" ht="29" customHeight="1" x14ac:dyDescent="0.2">
      <c r="A2" s="2"/>
      <c r="B2" s="16" t="s">
        <v>1</v>
      </c>
    </row>
    <row r="3" spans="1:24" s="4" customFormat="1" ht="31.5" customHeight="1" x14ac:dyDescent="0.35">
      <c r="A3" s="3"/>
      <c r="B3" s="3" t="s">
        <v>2</v>
      </c>
    </row>
    <row r="4" spans="1:24" s="1" customFormat="1" ht="6" customHeight="1" x14ac:dyDescent="0.2"/>
    <row r="5" spans="1:24" s="56" customFormat="1" ht="25" customHeight="1" x14ac:dyDescent="0.2"/>
    <row r="6" spans="1:24" s="56" customFormat="1" ht="33" customHeight="1" x14ac:dyDescent="0.2">
      <c r="B6" s="8" t="s">
        <v>5</v>
      </c>
      <c r="D6" s="7" t="s">
        <v>30</v>
      </c>
      <c r="K6" s="8" t="s">
        <v>32</v>
      </c>
    </row>
    <row r="7" spans="1:24" s="56" customFormat="1" ht="33" customHeight="1" x14ac:dyDescent="0.2">
      <c r="B7" s="57" cm="1">
        <f t="array" ref="B7">(SUM(Table332[Credit Unit]*Table332[GRADE POINT]))/SUM(Table332[Credit Unit])</f>
        <v>3.5</v>
      </c>
      <c r="C7" s="58" cm="1">
        <f t="array" ref="C7">(SUM(Table332[Credit Unit]*Table332[GRADE POINT]))/SUM(Table332[Credit Unit])</f>
        <v>3.5</v>
      </c>
      <c r="D7" s="57">
        <f>SUBTOTAL(9,Table332[GP x CU])/SUBTOTAL(9,Table332[Credit Unit])</f>
        <v>3.5</v>
      </c>
      <c r="E7" s="59">
        <f>SUBTOTAL(9,Table332[GP x CU])/SUBTOTAL(9,Table332[Credit Unit])</f>
        <v>3.5</v>
      </c>
      <c r="I7" s="59"/>
    </row>
    <row r="8" spans="1:24" s="56" customFormat="1" ht="31" customHeight="1" x14ac:dyDescent="0.2">
      <c r="B8" s="55" t="s">
        <v>92</v>
      </c>
      <c r="C8" s="60">
        <v>3.9409999999999998</v>
      </c>
      <c r="D8" s="61"/>
      <c r="E8" s="59"/>
    </row>
    <row r="9" spans="1:24" s="56" customFormat="1" ht="33" customHeight="1" x14ac:dyDescent="0.2">
      <c r="B9" s="55" t="s">
        <v>87</v>
      </c>
      <c r="C9" s="60">
        <f>C7-C8</f>
        <v>-0.44099999999999984</v>
      </c>
    </row>
    <row r="10" spans="1:24" s="56" customFormat="1" ht="47" customHeight="1" x14ac:dyDescent="0.2">
      <c r="B10" s="14"/>
      <c r="C10" s="62"/>
      <c r="W10" s="63" t="s">
        <v>8</v>
      </c>
      <c r="X10" s="63">
        <v>4</v>
      </c>
    </row>
    <row r="11" spans="1:24" ht="35" customHeight="1" x14ac:dyDescent="0.2">
      <c r="B11" s="8" t="s">
        <v>24</v>
      </c>
      <c r="K11" s="8" t="s">
        <v>84</v>
      </c>
      <c r="W11" s="9" t="s">
        <v>9</v>
      </c>
      <c r="X11" s="9">
        <v>4</v>
      </c>
    </row>
    <row r="12" spans="1:24" ht="30" customHeight="1" x14ac:dyDescent="0.2">
      <c r="B12" s="10" t="s">
        <v>25</v>
      </c>
      <c r="C12" s="11" t="s">
        <v>93</v>
      </c>
      <c r="D12" s="10" t="s">
        <v>3</v>
      </c>
      <c r="E12" s="10" t="s">
        <v>26</v>
      </c>
      <c r="F12" s="75" t="s">
        <v>103</v>
      </c>
      <c r="G12" s="10" t="s">
        <v>29</v>
      </c>
      <c r="H12" s="10" t="s">
        <v>27</v>
      </c>
      <c r="I12" s="10" t="s">
        <v>28</v>
      </c>
      <c r="K12" s="66" t="s">
        <v>88</v>
      </c>
      <c r="L12" s="54" t="s">
        <v>85</v>
      </c>
      <c r="M12" s="54" t="s">
        <v>86</v>
      </c>
      <c r="N12" s="54" t="s">
        <v>4</v>
      </c>
      <c r="W12" s="9" t="s">
        <v>10</v>
      </c>
      <c r="X12" s="9">
        <v>3.5</v>
      </c>
    </row>
    <row r="13" spans="1:24" ht="33" customHeight="1" x14ac:dyDescent="0.2">
      <c r="B13" s="12" t="s">
        <v>70</v>
      </c>
      <c r="C13" s="12" t="s">
        <v>60</v>
      </c>
      <c r="D13" s="13" t="s">
        <v>7</v>
      </c>
      <c r="E13" s="13" t="s">
        <v>10</v>
      </c>
      <c r="F13" s="13">
        <v>5</v>
      </c>
      <c r="G13" s="13" t="s">
        <v>18</v>
      </c>
      <c r="H13" s="13">
        <f>VLOOKUP(Table332[[#This Row],[GRADE]],W$10:X$19,2,FALSE)</f>
        <v>3.5</v>
      </c>
      <c r="I13" s="13">
        <f>PRODUCT(Table332[[#This Row],[GRADE POINT]],Table332[[#This Row],[Credit Unit]])</f>
        <v>17.5</v>
      </c>
      <c r="K13" s="67" t="s">
        <v>24</v>
      </c>
      <c r="L13" s="39">
        <f>COUNTIF(Table332[REQUIREMENT],L$12)</f>
        <v>1</v>
      </c>
      <c r="M13" s="39">
        <f>COUNTIF(Table332[REQUIREMENT],M12)</f>
        <v>0</v>
      </c>
      <c r="N13" s="39">
        <f>SUM(L13:M13)</f>
        <v>1</v>
      </c>
      <c r="W13" s="9" t="s">
        <v>11</v>
      </c>
      <c r="X13" s="9">
        <v>3</v>
      </c>
    </row>
    <row r="14" spans="1:24" ht="33" customHeight="1" x14ac:dyDescent="0.2">
      <c r="J14" s="44"/>
      <c r="K14" s="46" t="s">
        <v>8</v>
      </c>
      <c r="L14" s="39">
        <f>COUNTIFS(Table332[GRADE],K14,Table332[REQUIREMENT],L$12)</f>
        <v>0</v>
      </c>
      <c r="M14" s="39">
        <f>COUNTIFS(Table332[GRADE],$K14,Table332[REQUIREMENT],M$12)</f>
        <v>0</v>
      </c>
      <c r="N14" s="39">
        <f t="shared" ref="N14:N23" si="0">SUM(L14:M14)</f>
        <v>0</v>
      </c>
      <c r="O14" s="45"/>
      <c r="P14" s="6"/>
      <c r="Q14" s="6"/>
      <c r="R14" s="6"/>
      <c r="S14" s="6"/>
      <c r="T14" s="6"/>
      <c r="W14" s="9" t="s">
        <v>12</v>
      </c>
      <c r="X14" s="9">
        <v>2.5</v>
      </c>
    </row>
    <row r="15" spans="1:24" ht="33" customHeight="1" x14ac:dyDescent="0.2">
      <c r="J15" s="15"/>
      <c r="K15" s="43" t="s">
        <v>9</v>
      </c>
      <c r="L15" s="39">
        <f>COUNTIFS(Table332[GRADE],K15,Table332[REQUIREMENT],L$12)</f>
        <v>0</v>
      </c>
      <c r="M15" s="39">
        <f>COUNTIFS(Table332[GRADE],$K15,Table332[REQUIREMENT],M$12)</f>
        <v>0</v>
      </c>
      <c r="N15" s="39">
        <f t="shared" si="0"/>
        <v>0</v>
      </c>
      <c r="O15" s="15"/>
      <c r="W15" s="9" t="s">
        <v>13</v>
      </c>
      <c r="X15" s="9">
        <v>2</v>
      </c>
    </row>
    <row r="16" spans="1:24" ht="33" customHeight="1" x14ac:dyDescent="0.2">
      <c r="J16" s="15"/>
      <c r="K16" s="47" t="s">
        <v>10</v>
      </c>
      <c r="L16" s="39">
        <f>COUNTIFS(Table332[GRADE],K16,Table332[REQUIREMENT],L$12)</f>
        <v>1</v>
      </c>
      <c r="M16" s="39">
        <f>COUNTIFS(Table332[GRADE],$K16,Table332[REQUIREMENT],M$12)</f>
        <v>0</v>
      </c>
      <c r="N16" s="39">
        <f t="shared" si="0"/>
        <v>1</v>
      </c>
      <c r="O16" s="15"/>
      <c r="W16" s="9" t="s">
        <v>14</v>
      </c>
      <c r="X16" s="9">
        <v>1.5</v>
      </c>
    </row>
    <row r="17" spans="2:24" s="9" customFormat="1" ht="33" customHeight="1" x14ac:dyDescent="0.2">
      <c r="B17" s="5"/>
      <c r="C17" s="5"/>
      <c r="D17" s="5"/>
      <c r="E17" s="5"/>
      <c r="F17" s="5"/>
      <c r="G17" s="5"/>
      <c r="H17" s="5"/>
      <c r="I17" s="5"/>
      <c r="J17" s="39"/>
      <c r="K17" s="48" t="s">
        <v>11</v>
      </c>
      <c r="L17" s="39">
        <f>COUNTIFS(Table332[GRADE],K17,Table332[REQUIREMENT],L$12)</f>
        <v>0</v>
      </c>
      <c r="M17" s="39">
        <f>COUNTIFS(Table332[GRADE],$K17,Table332[REQUIREMENT],M$12)</f>
        <v>0</v>
      </c>
      <c r="N17" s="39">
        <f t="shared" si="0"/>
        <v>0</v>
      </c>
      <c r="O17" s="39"/>
      <c r="W17" s="9" t="s">
        <v>15</v>
      </c>
      <c r="X17" s="9">
        <v>1</v>
      </c>
    </row>
    <row r="18" spans="2:24" ht="33" customHeight="1" x14ac:dyDescent="0.2">
      <c r="K18" s="49" t="s">
        <v>12</v>
      </c>
      <c r="L18" s="39">
        <f>COUNTIFS(Table332[GRADE],K18,Table332[REQUIREMENT],L$12)</f>
        <v>0</v>
      </c>
      <c r="M18" s="39">
        <f>COUNTIFS(Table332[GRADE],$K18,Table332[REQUIREMENT],M$12)</f>
        <v>0</v>
      </c>
      <c r="N18" s="39">
        <f t="shared" si="0"/>
        <v>0</v>
      </c>
      <c r="W18" s="9" t="s">
        <v>16</v>
      </c>
      <c r="X18" s="9">
        <v>0.5</v>
      </c>
    </row>
    <row r="19" spans="2:24" ht="33" customHeight="1" x14ac:dyDescent="0.2">
      <c r="K19" s="50" t="s">
        <v>13</v>
      </c>
      <c r="L19" s="39">
        <f>COUNTIFS(Table332[GRADE],K19,Table332[REQUIREMENT],L$12)</f>
        <v>0</v>
      </c>
      <c r="M19" s="39">
        <f>COUNTIFS(Table332[GRADE],$K19,Table332[REQUIREMENT],M$12)</f>
        <v>0</v>
      </c>
      <c r="N19" s="39">
        <f t="shared" si="0"/>
        <v>0</v>
      </c>
      <c r="W19" s="9" t="s">
        <v>17</v>
      </c>
      <c r="X19" s="9">
        <v>0</v>
      </c>
    </row>
    <row r="20" spans="2:24" ht="33" customHeight="1" x14ac:dyDescent="0.2">
      <c r="K20" s="51" t="s">
        <v>14</v>
      </c>
      <c r="L20" s="39">
        <f>COUNTIFS(Table332[GRADE],K20,Table332[REQUIREMENT],L$12)</f>
        <v>0</v>
      </c>
      <c r="M20" s="39">
        <f>COUNTIFS(Table332[GRADE],$K20,Table332[REQUIREMENT],M$12)</f>
        <v>0</v>
      </c>
      <c r="N20" s="39">
        <f t="shared" si="0"/>
        <v>0</v>
      </c>
    </row>
    <row r="21" spans="2:24" ht="33" customHeight="1" x14ac:dyDescent="0.2">
      <c r="K21" s="52" t="s">
        <v>15</v>
      </c>
      <c r="L21" s="39">
        <f>COUNTIFS(Table332[GRADE],K21,Table332[REQUIREMENT],L$12)</f>
        <v>0</v>
      </c>
      <c r="M21" s="39">
        <f>COUNTIFS(Table332[GRADE],$K21,Table332[REQUIREMENT],M$12)</f>
        <v>0</v>
      </c>
      <c r="N21" s="39">
        <f t="shared" si="0"/>
        <v>0</v>
      </c>
    </row>
    <row r="22" spans="2:24" ht="33" customHeight="1" x14ac:dyDescent="0.2">
      <c r="K22" s="53" t="s">
        <v>16</v>
      </c>
      <c r="L22" s="39">
        <f>COUNTIFS(Table332[GRADE],K22,Table332[REQUIREMENT],L$12)</f>
        <v>0</v>
      </c>
      <c r="M22" s="39">
        <f>COUNTIFS(Table332[GRADE],$K22,Table332[REQUIREMENT],M$12)</f>
        <v>0</v>
      </c>
      <c r="N22" s="39">
        <f t="shared" si="0"/>
        <v>0</v>
      </c>
      <c r="W22" s="5" t="s">
        <v>18</v>
      </c>
    </row>
    <row r="23" spans="2:24" ht="33" customHeight="1" x14ac:dyDescent="0.2">
      <c r="K23" s="64" t="s">
        <v>17</v>
      </c>
      <c r="L23" s="65">
        <f>COUNTIFS(Table332[GRADE],K23,Table332[REQUIREMENT],L$12)</f>
        <v>0</v>
      </c>
      <c r="M23" s="65">
        <f>COUNTIFS(Table332[GRADE],$K23,Table332[REQUIREMENT],M$12)</f>
        <v>0</v>
      </c>
      <c r="N23" s="65">
        <f t="shared" si="0"/>
        <v>0</v>
      </c>
      <c r="W23" s="5" t="s">
        <v>23</v>
      </c>
    </row>
    <row r="24" spans="2:24" ht="33" customHeight="1" x14ac:dyDescent="0.2">
      <c r="W24" s="5" t="s">
        <v>19</v>
      </c>
    </row>
    <row r="25" spans="2:24" ht="33" customHeight="1" x14ac:dyDescent="0.2">
      <c r="W25" s="5" t="s">
        <v>20</v>
      </c>
    </row>
    <row r="26" spans="2:24" ht="33" customHeight="1" x14ac:dyDescent="0.2">
      <c r="W26" s="5" t="s">
        <v>21</v>
      </c>
    </row>
    <row r="27" spans="2:24" ht="33" customHeight="1" x14ac:dyDescent="0.2">
      <c r="W27" s="5" t="s">
        <v>22</v>
      </c>
    </row>
    <row r="28" spans="2:24" ht="33" customHeight="1" x14ac:dyDescent="0.2"/>
    <row r="29" spans="2:24" ht="33" customHeight="1" x14ac:dyDescent="0.2"/>
    <row r="30" spans="2:24" ht="33" customHeight="1" x14ac:dyDescent="0.2"/>
    <row r="31" spans="2:24" ht="33" customHeight="1" x14ac:dyDescent="0.2"/>
    <row r="32" spans="2:24" ht="33" customHeight="1" x14ac:dyDescent="0.2"/>
    <row r="33" ht="33" customHeight="1" x14ac:dyDescent="0.2"/>
    <row r="34" ht="33" customHeight="1" x14ac:dyDescent="0.2"/>
    <row r="35" ht="33" customHeight="1" x14ac:dyDescent="0.2"/>
    <row r="36" ht="33" customHeight="1" x14ac:dyDescent="0.2"/>
    <row r="37" ht="33" customHeight="1" x14ac:dyDescent="0.2"/>
    <row r="38" ht="33" customHeight="1" x14ac:dyDescent="0.2"/>
    <row r="39" ht="33" customHeight="1" x14ac:dyDescent="0.2"/>
    <row r="40" ht="33" customHeight="1" x14ac:dyDescent="0.2"/>
    <row r="41" ht="33" customHeight="1" x14ac:dyDescent="0.2"/>
    <row r="42" ht="33" customHeight="1" x14ac:dyDescent="0.2"/>
    <row r="43" ht="33" customHeight="1" x14ac:dyDescent="0.2"/>
    <row r="44" ht="33" customHeight="1" x14ac:dyDescent="0.2"/>
    <row r="45" ht="33" customHeight="1" x14ac:dyDescent="0.2"/>
    <row r="46" ht="33" customHeight="1" x14ac:dyDescent="0.2"/>
    <row r="47" ht="33" customHeight="1" x14ac:dyDescent="0.2"/>
    <row r="48" ht="33" customHeight="1" x14ac:dyDescent="0.2"/>
    <row r="49" ht="33" customHeight="1" x14ac:dyDescent="0.2"/>
    <row r="50" ht="33" customHeight="1" x14ac:dyDescent="0.2"/>
    <row r="51" ht="33" customHeight="1" x14ac:dyDescent="0.2"/>
    <row r="52" ht="33" customHeight="1" x14ac:dyDescent="0.2"/>
    <row r="53" ht="33" customHeight="1" x14ac:dyDescent="0.2"/>
    <row r="54" ht="33" customHeight="1" x14ac:dyDescent="0.2"/>
    <row r="55" ht="33" customHeight="1" x14ac:dyDescent="0.2"/>
    <row r="56" ht="33" customHeight="1" x14ac:dyDescent="0.2"/>
    <row r="57" ht="33" customHeight="1" x14ac:dyDescent="0.2"/>
    <row r="58" ht="33" customHeight="1" x14ac:dyDescent="0.2"/>
    <row r="59" ht="33" customHeight="1" x14ac:dyDescent="0.2"/>
    <row r="60" ht="33" customHeight="1" x14ac:dyDescent="0.2"/>
    <row r="61" ht="33" customHeight="1" x14ac:dyDescent="0.2"/>
    <row r="62" ht="33" customHeight="1" x14ac:dyDescent="0.2"/>
    <row r="63" ht="33" customHeight="1" x14ac:dyDescent="0.2"/>
    <row r="64" ht="33" customHeight="1" x14ac:dyDescent="0.2"/>
    <row r="65" ht="33" customHeight="1" x14ac:dyDescent="0.2"/>
    <row r="66" ht="33" customHeight="1" x14ac:dyDescent="0.2"/>
    <row r="67" ht="33" customHeight="1" x14ac:dyDescent="0.2"/>
    <row r="68" ht="33" customHeight="1" x14ac:dyDescent="0.2"/>
    <row r="69" ht="33" customHeight="1" x14ac:dyDescent="0.2"/>
    <row r="70" ht="33" customHeight="1" x14ac:dyDescent="0.2"/>
    <row r="71" ht="33" customHeight="1" x14ac:dyDescent="0.2"/>
    <row r="72" ht="33" customHeight="1" x14ac:dyDescent="0.2"/>
    <row r="73" ht="33" customHeight="1" x14ac:dyDescent="0.2"/>
    <row r="74" ht="33" customHeight="1" x14ac:dyDescent="0.2"/>
    <row r="75" ht="33" customHeight="1" x14ac:dyDescent="0.2"/>
    <row r="76" ht="33" customHeight="1" x14ac:dyDescent="0.2"/>
    <row r="77" ht="33" customHeight="1" x14ac:dyDescent="0.2"/>
    <row r="78" ht="33" customHeight="1" x14ac:dyDescent="0.2"/>
    <row r="79" ht="33" customHeight="1" x14ac:dyDescent="0.2"/>
    <row r="80" ht="33" customHeight="1" x14ac:dyDescent="0.2"/>
    <row r="81" ht="33" customHeight="1" x14ac:dyDescent="0.2"/>
    <row r="82" ht="33" customHeight="1" x14ac:dyDescent="0.2"/>
    <row r="83" ht="33" customHeight="1" x14ac:dyDescent="0.2"/>
    <row r="84" ht="33" customHeight="1" x14ac:dyDescent="0.2"/>
    <row r="85" ht="33" customHeight="1" x14ac:dyDescent="0.2"/>
    <row r="86" ht="33" customHeight="1" x14ac:dyDescent="0.2"/>
    <row r="87" ht="33" customHeight="1" x14ac:dyDescent="0.2"/>
    <row r="88" ht="33" customHeight="1" x14ac:dyDescent="0.2"/>
    <row r="89" ht="33" customHeight="1" x14ac:dyDescent="0.2"/>
    <row r="90" ht="33" customHeight="1" x14ac:dyDescent="0.2"/>
    <row r="91" ht="33" customHeight="1" x14ac:dyDescent="0.2"/>
    <row r="92" ht="33" customHeight="1" x14ac:dyDescent="0.2"/>
    <row r="93" ht="33" customHeight="1" x14ac:dyDescent="0.2"/>
    <row r="94" ht="33" customHeight="1" x14ac:dyDescent="0.2"/>
    <row r="95" ht="33" customHeight="1" x14ac:dyDescent="0.2"/>
    <row r="96" ht="33" customHeight="1" x14ac:dyDescent="0.2"/>
    <row r="97" ht="33" customHeight="1" x14ac:dyDescent="0.2"/>
    <row r="98" ht="33" customHeight="1" x14ac:dyDescent="0.2"/>
    <row r="99" ht="33" customHeight="1" x14ac:dyDescent="0.2"/>
    <row r="100" ht="33" customHeight="1" x14ac:dyDescent="0.2"/>
    <row r="101" ht="33" customHeight="1" x14ac:dyDescent="0.2"/>
    <row r="102" ht="33" customHeight="1" x14ac:dyDescent="0.2"/>
    <row r="103" ht="33" customHeight="1" x14ac:dyDescent="0.2"/>
    <row r="104" ht="33" customHeight="1" x14ac:dyDescent="0.2"/>
    <row r="105" ht="33" customHeight="1" x14ac:dyDescent="0.2"/>
    <row r="106" ht="33" customHeight="1" x14ac:dyDescent="0.2"/>
    <row r="107" ht="33" customHeight="1" x14ac:dyDescent="0.2"/>
    <row r="108" ht="33" customHeight="1" x14ac:dyDescent="0.2"/>
    <row r="109" ht="33" customHeight="1" x14ac:dyDescent="0.2"/>
    <row r="110" ht="33" customHeight="1" x14ac:dyDescent="0.2"/>
    <row r="111" ht="33" customHeight="1" x14ac:dyDescent="0.2"/>
    <row r="112" ht="33" customHeight="1" x14ac:dyDescent="0.2"/>
    <row r="113" ht="33" customHeight="1" x14ac:dyDescent="0.2"/>
    <row r="114" ht="33" customHeight="1" x14ac:dyDescent="0.2"/>
    <row r="115" ht="33" customHeight="1" x14ac:dyDescent="0.2"/>
    <row r="116" ht="33" customHeight="1" x14ac:dyDescent="0.2"/>
    <row r="117" ht="33" customHeight="1" x14ac:dyDescent="0.2"/>
    <row r="118" ht="33" customHeight="1" x14ac:dyDescent="0.2"/>
    <row r="119" ht="33" customHeight="1" x14ac:dyDescent="0.2"/>
    <row r="120" ht="33" customHeight="1" x14ac:dyDescent="0.2"/>
    <row r="121" ht="33" customHeight="1" x14ac:dyDescent="0.2"/>
    <row r="122" ht="33" customHeight="1" x14ac:dyDescent="0.2"/>
    <row r="123" ht="33" customHeight="1" x14ac:dyDescent="0.2"/>
    <row r="124" ht="33" customHeight="1" x14ac:dyDescent="0.2"/>
    <row r="125" ht="33" customHeight="1" x14ac:dyDescent="0.2"/>
    <row r="126" ht="33" customHeight="1" x14ac:dyDescent="0.2"/>
    <row r="127" ht="33" customHeight="1" x14ac:dyDescent="0.2"/>
    <row r="128" ht="33" customHeight="1" x14ac:dyDescent="0.2"/>
    <row r="129" ht="33" customHeight="1" x14ac:dyDescent="0.2"/>
    <row r="130" ht="33" customHeight="1" x14ac:dyDescent="0.2"/>
    <row r="131" ht="33" customHeight="1" x14ac:dyDescent="0.2"/>
    <row r="132" ht="33" customHeight="1" x14ac:dyDescent="0.2"/>
    <row r="133" ht="33" customHeight="1" x14ac:dyDescent="0.2"/>
    <row r="134" ht="33" customHeight="1" x14ac:dyDescent="0.2"/>
    <row r="135" ht="33" customHeight="1" x14ac:dyDescent="0.2"/>
    <row r="136" ht="33" customHeight="1" x14ac:dyDescent="0.2"/>
    <row r="137" ht="33" customHeight="1" x14ac:dyDescent="0.2"/>
    <row r="138" ht="33" customHeight="1" x14ac:dyDescent="0.2"/>
    <row r="139" ht="33" customHeight="1" x14ac:dyDescent="0.2"/>
    <row r="140" ht="33" customHeight="1" x14ac:dyDescent="0.2"/>
    <row r="141" ht="33" customHeight="1" x14ac:dyDescent="0.2"/>
    <row r="142" ht="33" customHeight="1" x14ac:dyDescent="0.2"/>
    <row r="143" ht="33" customHeight="1" x14ac:dyDescent="0.2"/>
    <row r="144" ht="33" customHeight="1" x14ac:dyDescent="0.2"/>
    <row r="145" ht="33" customHeight="1" x14ac:dyDescent="0.2"/>
    <row r="146" ht="33" customHeight="1" x14ac:dyDescent="0.2"/>
    <row r="147" ht="33" customHeight="1" x14ac:dyDescent="0.2"/>
    <row r="148" ht="33" customHeight="1" x14ac:dyDescent="0.2"/>
    <row r="149" ht="33" customHeight="1" x14ac:dyDescent="0.2"/>
    <row r="150" ht="33" customHeight="1" x14ac:dyDescent="0.2"/>
    <row r="151" ht="33" customHeight="1" x14ac:dyDescent="0.2"/>
    <row r="152" ht="33" customHeight="1" x14ac:dyDescent="0.2"/>
    <row r="153" ht="33" customHeight="1" x14ac:dyDescent="0.2"/>
    <row r="154" ht="33" customHeight="1" x14ac:dyDescent="0.2"/>
    <row r="155" ht="33" customHeight="1" x14ac:dyDescent="0.2"/>
    <row r="156" ht="33" customHeight="1" x14ac:dyDescent="0.2"/>
    <row r="157" ht="33" customHeight="1" x14ac:dyDescent="0.2"/>
    <row r="158" ht="33" customHeight="1" x14ac:dyDescent="0.2"/>
    <row r="159" ht="33" customHeight="1" x14ac:dyDescent="0.2"/>
    <row r="160" ht="33" customHeight="1" x14ac:dyDescent="0.2"/>
    <row r="161" ht="33" customHeight="1" x14ac:dyDescent="0.2"/>
    <row r="162" ht="33" customHeight="1" x14ac:dyDescent="0.2"/>
    <row r="163" ht="33" customHeight="1" x14ac:dyDescent="0.2"/>
    <row r="164" ht="33" customHeight="1" x14ac:dyDescent="0.2"/>
    <row r="165" ht="33" customHeight="1" x14ac:dyDescent="0.2"/>
    <row r="166" ht="33" customHeight="1" x14ac:dyDescent="0.2"/>
    <row r="167" ht="33" customHeight="1" x14ac:dyDescent="0.2"/>
    <row r="168" ht="33" customHeight="1" x14ac:dyDescent="0.2"/>
    <row r="169" ht="33" customHeight="1" x14ac:dyDescent="0.2"/>
    <row r="170" ht="33" customHeight="1" x14ac:dyDescent="0.2"/>
    <row r="171" ht="33" customHeight="1" x14ac:dyDescent="0.2"/>
    <row r="172" ht="33" customHeight="1" x14ac:dyDescent="0.2"/>
    <row r="173" ht="33" customHeight="1" x14ac:dyDescent="0.2"/>
    <row r="174" ht="33" customHeight="1" x14ac:dyDescent="0.2"/>
    <row r="175" ht="33" customHeight="1" x14ac:dyDescent="0.2"/>
    <row r="176" ht="33" customHeight="1" x14ac:dyDescent="0.2"/>
    <row r="177" ht="33" customHeight="1" x14ac:dyDescent="0.2"/>
    <row r="178" ht="33" customHeight="1" x14ac:dyDescent="0.2"/>
    <row r="179" ht="33" customHeight="1" x14ac:dyDescent="0.2"/>
    <row r="180" ht="33" customHeight="1" x14ac:dyDescent="0.2"/>
    <row r="181" ht="33" customHeight="1" x14ac:dyDescent="0.2"/>
    <row r="182" ht="33" customHeight="1" x14ac:dyDescent="0.2"/>
    <row r="183" ht="33" customHeight="1" x14ac:dyDescent="0.2"/>
    <row r="184" ht="33" customHeight="1" x14ac:dyDescent="0.2"/>
    <row r="185" ht="33" customHeight="1" x14ac:dyDescent="0.2"/>
    <row r="186" ht="33" customHeight="1" x14ac:dyDescent="0.2"/>
    <row r="187" ht="33" customHeight="1" x14ac:dyDescent="0.2"/>
    <row r="188" ht="33" customHeight="1" x14ac:dyDescent="0.2"/>
    <row r="189" ht="33" customHeight="1" x14ac:dyDescent="0.2"/>
    <row r="190" ht="33" customHeight="1" x14ac:dyDescent="0.2"/>
    <row r="191" ht="33" customHeight="1" x14ac:dyDescent="0.2"/>
    <row r="192" ht="33" customHeight="1" x14ac:dyDescent="0.2"/>
    <row r="193" ht="33" customHeight="1" x14ac:dyDescent="0.2"/>
    <row r="194" ht="33" customHeight="1" x14ac:dyDescent="0.2"/>
    <row r="195" ht="33" customHeight="1" x14ac:dyDescent="0.2"/>
    <row r="196" ht="33" customHeight="1" x14ac:dyDescent="0.2"/>
    <row r="197" ht="33" customHeight="1" x14ac:dyDescent="0.2"/>
    <row r="198" ht="33" customHeight="1" x14ac:dyDescent="0.2"/>
    <row r="199" ht="33" customHeight="1" x14ac:dyDescent="0.2"/>
    <row r="200" ht="33" customHeight="1" x14ac:dyDescent="0.2"/>
    <row r="201" ht="33" customHeight="1" x14ac:dyDescent="0.2"/>
    <row r="202" ht="33" customHeight="1" x14ac:dyDescent="0.2"/>
    <row r="203" ht="33" customHeight="1" x14ac:dyDescent="0.2"/>
    <row r="204" ht="33" customHeight="1" x14ac:dyDescent="0.2"/>
    <row r="205" ht="33" customHeight="1" x14ac:dyDescent="0.2"/>
    <row r="206" ht="33" customHeight="1" x14ac:dyDescent="0.2"/>
    <row r="207" ht="33" customHeight="1" x14ac:dyDescent="0.2"/>
    <row r="208" ht="33" customHeight="1" x14ac:dyDescent="0.2"/>
    <row r="209" ht="33" customHeight="1" x14ac:dyDescent="0.2"/>
    <row r="210" ht="33" customHeight="1" x14ac:dyDescent="0.2"/>
    <row r="211" ht="33" customHeight="1" x14ac:dyDescent="0.2"/>
    <row r="212" ht="33" customHeight="1" x14ac:dyDescent="0.2"/>
    <row r="213" ht="33" customHeight="1" x14ac:dyDescent="0.2"/>
    <row r="214" ht="33" customHeight="1" x14ac:dyDescent="0.2"/>
    <row r="215" ht="33" customHeight="1" x14ac:dyDescent="0.2"/>
    <row r="216" ht="33" customHeight="1" x14ac:dyDescent="0.2"/>
    <row r="217" ht="33" customHeight="1" x14ac:dyDescent="0.2"/>
    <row r="218" ht="33" customHeight="1" x14ac:dyDescent="0.2"/>
    <row r="219" ht="33" customHeight="1" x14ac:dyDescent="0.2"/>
    <row r="220" ht="33" customHeight="1" x14ac:dyDescent="0.2"/>
    <row r="221" ht="33" customHeight="1" x14ac:dyDescent="0.2"/>
    <row r="222" ht="33" customHeight="1" x14ac:dyDescent="0.2"/>
    <row r="223" ht="33" customHeight="1" x14ac:dyDescent="0.2"/>
    <row r="224" ht="33" customHeight="1" x14ac:dyDescent="0.2"/>
    <row r="225" ht="33" customHeight="1" x14ac:dyDescent="0.2"/>
    <row r="226" ht="33" customHeight="1" x14ac:dyDescent="0.2"/>
    <row r="227" ht="33" customHeight="1" x14ac:dyDescent="0.2"/>
    <row r="228" ht="33" customHeight="1" x14ac:dyDescent="0.2"/>
    <row r="229" ht="33" customHeight="1" x14ac:dyDescent="0.2"/>
    <row r="230" ht="33" customHeight="1" x14ac:dyDescent="0.2"/>
    <row r="231" ht="33" customHeight="1" x14ac:dyDescent="0.2"/>
    <row r="232" ht="33" customHeight="1" x14ac:dyDescent="0.2"/>
    <row r="233" ht="33" customHeight="1" x14ac:dyDescent="0.2"/>
    <row r="234" ht="33" customHeight="1" x14ac:dyDescent="0.2"/>
    <row r="235" ht="33" customHeight="1" x14ac:dyDescent="0.2"/>
    <row r="236" ht="33" customHeight="1" x14ac:dyDescent="0.2"/>
    <row r="237" ht="33" customHeight="1" x14ac:dyDescent="0.2"/>
    <row r="238" ht="33" customHeight="1" x14ac:dyDescent="0.2"/>
    <row r="239" ht="33" customHeight="1" x14ac:dyDescent="0.2"/>
    <row r="240" ht="33" customHeight="1" x14ac:dyDescent="0.2"/>
    <row r="241" ht="33" customHeight="1" x14ac:dyDescent="0.2"/>
    <row r="242" ht="33" customHeight="1" x14ac:dyDescent="0.2"/>
    <row r="243" ht="33" customHeight="1" x14ac:dyDescent="0.2"/>
    <row r="244" ht="33" customHeight="1" x14ac:dyDescent="0.2"/>
    <row r="245" ht="33" customHeight="1" x14ac:dyDescent="0.2"/>
    <row r="246" ht="33" customHeight="1" x14ac:dyDescent="0.2"/>
    <row r="247" ht="33" customHeight="1" x14ac:dyDescent="0.2"/>
    <row r="248" ht="33" customHeight="1" x14ac:dyDescent="0.2"/>
    <row r="249" ht="33" customHeight="1" x14ac:dyDescent="0.2"/>
    <row r="250" ht="33" customHeight="1" x14ac:dyDescent="0.2"/>
    <row r="251" ht="33" customHeight="1" x14ac:dyDescent="0.2"/>
    <row r="252" ht="33" customHeight="1" x14ac:dyDescent="0.2"/>
    <row r="253" ht="33" customHeight="1" x14ac:dyDescent="0.2"/>
    <row r="254" ht="33" customHeight="1" x14ac:dyDescent="0.2"/>
    <row r="255" ht="33" customHeight="1" x14ac:dyDescent="0.2"/>
    <row r="256" ht="33" customHeight="1" x14ac:dyDescent="0.2"/>
    <row r="257" ht="33" customHeight="1" x14ac:dyDescent="0.2"/>
    <row r="258" ht="33" customHeight="1" x14ac:dyDescent="0.2"/>
    <row r="259" ht="33" customHeight="1" x14ac:dyDescent="0.2"/>
    <row r="260" ht="33" customHeight="1" x14ac:dyDescent="0.2"/>
    <row r="261" ht="33" customHeight="1" x14ac:dyDescent="0.2"/>
    <row r="262" ht="33" customHeight="1" x14ac:dyDescent="0.2"/>
    <row r="263" ht="33" customHeight="1" x14ac:dyDescent="0.2"/>
    <row r="264" ht="33" customHeight="1" x14ac:dyDescent="0.2"/>
    <row r="265" ht="33" customHeight="1" x14ac:dyDescent="0.2"/>
    <row r="266" ht="33" customHeight="1" x14ac:dyDescent="0.2"/>
    <row r="267" ht="33" customHeight="1" x14ac:dyDescent="0.2"/>
    <row r="268" ht="33" customHeight="1" x14ac:dyDescent="0.2"/>
    <row r="269" ht="33" customHeight="1" x14ac:dyDescent="0.2"/>
    <row r="270" ht="33" customHeight="1" x14ac:dyDescent="0.2"/>
    <row r="271" ht="33" customHeight="1" x14ac:dyDescent="0.2"/>
    <row r="272" ht="33" customHeight="1" x14ac:dyDescent="0.2"/>
    <row r="273" ht="33" customHeight="1" x14ac:dyDescent="0.2"/>
    <row r="274" ht="33" customHeight="1" x14ac:dyDescent="0.2"/>
    <row r="275" ht="33" customHeight="1" x14ac:dyDescent="0.2"/>
    <row r="276" ht="33" customHeight="1" x14ac:dyDescent="0.2"/>
    <row r="277" ht="33" customHeight="1" x14ac:dyDescent="0.2"/>
    <row r="278" ht="33" customHeight="1" x14ac:dyDescent="0.2"/>
    <row r="279" ht="33" customHeight="1" x14ac:dyDescent="0.2"/>
    <row r="280" ht="33" customHeight="1" x14ac:dyDescent="0.2"/>
    <row r="281" ht="33" customHeight="1" x14ac:dyDescent="0.2"/>
    <row r="282" ht="33" customHeight="1" x14ac:dyDescent="0.2"/>
    <row r="283" ht="33" customHeight="1" x14ac:dyDescent="0.2"/>
    <row r="284" ht="33" customHeight="1" x14ac:dyDescent="0.2"/>
    <row r="285" ht="33" customHeight="1" x14ac:dyDescent="0.2"/>
    <row r="286" ht="33" customHeight="1" x14ac:dyDescent="0.2"/>
    <row r="287" ht="33" customHeight="1" x14ac:dyDescent="0.2"/>
    <row r="288" ht="33" customHeight="1" x14ac:dyDescent="0.2"/>
    <row r="289" ht="33" customHeight="1" x14ac:dyDescent="0.2"/>
    <row r="290" ht="33" customHeight="1" x14ac:dyDescent="0.2"/>
    <row r="291" ht="33" customHeight="1" x14ac:dyDescent="0.2"/>
    <row r="292" ht="33" customHeight="1" x14ac:dyDescent="0.2"/>
    <row r="293" ht="33" customHeight="1" x14ac:dyDescent="0.2"/>
    <row r="294" ht="33" customHeight="1" x14ac:dyDescent="0.2"/>
    <row r="295" ht="33" customHeight="1" x14ac:dyDescent="0.2"/>
    <row r="296" ht="33" customHeight="1" x14ac:dyDescent="0.2"/>
    <row r="297" ht="33" customHeight="1" x14ac:dyDescent="0.2"/>
    <row r="298" ht="33" customHeight="1" x14ac:dyDescent="0.2"/>
    <row r="299" ht="33" customHeight="1" x14ac:dyDescent="0.2"/>
    <row r="300" ht="33" customHeight="1" x14ac:dyDescent="0.2"/>
    <row r="301" ht="33" customHeight="1" x14ac:dyDescent="0.2"/>
    <row r="302" ht="33" customHeight="1" x14ac:dyDescent="0.2"/>
    <row r="303" ht="33" customHeight="1" x14ac:dyDescent="0.2"/>
    <row r="304" ht="33" customHeight="1" x14ac:dyDescent="0.2"/>
    <row r="305" ht="33" customHeight="1" x14ac:dyDescent="0.2"/>
    <row r="306" ht="33" customHeight="1" x14ac:dyDescent="0.2"/>
    <row r="307" ht="33" customHeight="1" x14ac:dyDescent="0.2"/>
    <row r="308" ht="33" customHeight="1" x14ac:dyDescent="0.2"/>
    <row r="309" ht="33" customHeight="1" x14ac:dyDescent="0.2"/>
    <row r="310" ht="33" customHeight="1" x14ac:dyDescent="0.2"/>
    <row r="311" ht="33" customHeight="1" x14ac:dyDescent="0.2"/>
    <row r="312" ht="33" customHeight="1" x14ac:dyDescent="0.2"/>
    <row r="313" ht="33" customHeight="1" x14ac:dyDescent="0.2"/>
    <row r="314" ht="33" customHeight="1" x14ac:dyDescent="0.2"/>
    <row r="315" ht="33" customHeight="1" x14ac:dyDescent="0.2"/>
    <row r="316" ht="33" customHeight="1" x14ac:dyDescent="0.2"/>
    <row r="317" ht="33" customHeight="1" x14ac:dyDescent="0.2"/>
    <row r="318" ht="33" customHeight="1" x14ac:dyDescent="0.2"/>
    <row r="319" ht="33" customHeight="1" x14ac:dyDescent="0.2"/>
    <row r="320" ht="33" customHeight="1" x14ac:dyDescent="0.2"/>
    <row r="321" ht="33" customHeight="1" x14ac:dyDescent="0.2"/>
    <row r="322" ht="33" customHeight="1" x14ac:dyDescent="0.2"/>
    <row r="323" ht="33" customHeight="1" x14ac:dyDescent="0.2"/>
    <row r="324" ht="33" customHeight="1" x14ac:dyDescent="0.2"/>
    <row r="325" ht="33" customHeight="1" x14ac:dyDescent="0.2"/>
    <row r="326" ht="33" customHeight="1" x14ac:dyDescent="0.2"/>
    <row r="327" ht="33" customHeight="1" x14ac:dyDescent="0.2"/>
    <row r="328" ht="33" customHeight="1" x14ac:dyDescent="0.2"/>
    <row r="329" ht="33" customHeight="1" x14ac:dyDescent="0.2"/>
    <row r="330" ht="33" customHeight="1" x14ac:dyDescent="0.2"/>
    <row r="331" ht="33" customHeight="1" x14ac:dyDescent="0.2"/>
    <row r="332" ht="33" customHeight="1" x14ac:dyDescent="0.2"/>
    <row r="333" ht="33" customHeight="1" x14ac:dyDescent="0.2"/>
    <row r="334" ht="33" customHeight="1" x14ac:dyDescent="0.2"/>
    <row r="335" ht="33" customHeight="1" x14ac:dyDescent="0.2"/>
    <row r="336" ht="33" customHeight="1" x14ac:dyDescent="0.2"/>
    <row r="337" ht="33" customHeight="1" x14ac:dyDescent="0.2"/>
    <row r="338" ht="33" customHeight="1" x14ac:dyDescent="0.2"/>
    <row r="339" ht="33" customHeight="1" x14ac:dyDescent="0.2"/>
    <row r="340" ht="33" customHeight="1" x14ac:dyDescent="0.2"/>
    <row r="341" ht="33" customHeight="1" x14ac:dyDescent="0.2"/>
    <row r="342" ht="33" customHeight="1" x14ac:dyDescent="0.2"/>
    <row r="343" ht="33" customHeight="1" x14ac:dyDescent="0.2"/>
    <row r="344" ht="33" customHeight="1" x14ac:dyDescent="0.2"/>
    <row r="345" ht="33" customHeight="1" x14ac:dyDescent="0.2"/>
    <row r="346" ht="33" customHeight="1" x14ac:dyDescent="0.2"/>
    <row r="347" ht="33" customHeight="1" x14ac:dyDescent="0.2"/>
    <row r="348" ht="33" customHeight="1" x14ac:dyDescent="0.2"/>
    <row r="349" ht="33" customHeight="1" x14ac:dyDescent="0.2"/>
    <row r="350" ht="33" customHeight="1" x14ac:dyDescent="0.2"/>
    <row r="351" ht="33" customHeight="1" x14ac:dyDescent="0.2"/>
    <row r="352" ht="33" customHeight="1" x14ac:dyDescent="0.2"/>
    <row r="353" ht="33" customHeight="1" x14ac:dyDescent="0.2"/>
    <row r="354" ht="33" customHeight="1" x14ac:dyDescent="0.2"/>
    <row r="355" ht="33" customHeight="1" x14ac:dyDescent="0.2"/>
    <row r="356" ht="33" customHeight="1" x14ac:dyDescent="0.2"/>
    <row r="357" ht="33" customHeight="1" x14ac:dyDescent="0.2"/>
    <row r="358" ht="33" customHeight="1" x14ac:dyDescent="0.2"/>
    <row r="359" ht="33" customHeight="1" x14ac:dyDescent="0.2"/>
    <row r="360" ht="33" customHeight="1" x14ac:dyDescent="0.2"/>
    <row r="361" ht="33" customHeight="1" x14ac:dyDescent="0.2"/>
    <row r="362" ht="33" customHeight="1" x14ac:dyDescent="0.2"/>
    <row r="363" ht="33" customHeight="1" x14ac:dyDescent="0.2"/>
    <row r="364" ht="33" customHeight="1" x14ac:dyDescent="0.2"/>
    <row r="365" ht="33" customHeight="1" x14ac:dyDescent="0.2"/>
    <row r="366" ht="33" customHeight="1" x14ac:dyDescent="0.2"/>
    <row r="367" ht="33" customHeight="1" x14ac:dyDescent="0.2"/>
    <row r="368" ht="33" customHeight="1" x14ac:dyDescent="0.2"/>
    <row r="369" ht="33" customHeight="1" x14ac:dyDescent="0.2"/>
    <row r="370" ht="33" customHeight="1" x14ac:dyDescent="0.2"/>
    <row r="371" ht="33" customHeight="1" x14ac:dyDescent="0.2"/>
    <row r="372" ht="33" customHeight="1" x14ac:dyDescent="0.2"/>
    <row r="373" ht="33" customHeight="1" x14ac:dyDescent="0.2"/>
    <row r="374" ht="33" customHeight="1" x14ac:dyDescent="0.2"/>
    <row r="375" ht="33" customHeight="1" x14ac:dyDescent="0.2"/>
    <row r="376" ht="33" customHeight="1" x14ac:dyDescent="0.2"/>
    <row r="377" ht="33" customHeight="1" x14ac:dyDescent="0.2"/>
    <row r="378" ht="33" customHeight="1" x14ac:dyDescent="0.2"/>
    <row r="379" ht="33" customHeight="1" x14ac:dyDescent="0.2"/>
    <row r="380" ht="33" customHeight="1" x14ac:dyDescent="0.2"/>
    <row r="381" ht="33" customHeight="1" x14ac:dyDescent="0.2"/>
    <row r="382" ht="33" customHeight="1" x14ac:dyDescent="0.2"/>
    <row r="383" ht="33" customHeight="1" x14ac:dyDescent="0.2"/>
    <row r="384" ht="33" customHeight="1" x14ac:dyDescent="0.2"/>
    <row r="385" ht="33" customHeight="1" x14ac:dyDescent="0.2"/>
    <row r="386" ht="33" customHeight="1" x14ac:dyDescent="0.2"/>
    <row r="387" ht="33" customHeight="1" x14ac:dyDescent="0.2"/>
    <row r="388" ht="33" customHeight="1" x14ac:dyDescent="0.2"/>
    <row r="389" ht="33" customHeight="1" x14ac:dyDescent="0.2"/>
    <row r="390" ht="33" customHeight="1" x14ac:dyDescent="0.2"/>
    <row r="391" ht="33" customHeight="1" x14ac:dyDescent="0.2"/>
    <row r="392" ht="33" customHeight="1" x14ac:dyDescent="0.2"/>
    <row r="393" ht="33" customHeight="1" x14ac:dyDescent="0.2"/>
    <row r="394" ht="33" customHeight="1" x14ac:dyDescent="0.2"/>
    <row r="395" ht="33" customHeight="1" x14ac:dyDescent="0.2"/>
    <row r="396" ht="33" customHeight="1" x14ac:dyDescent="0.2"/>
  </sheetData>
  <conditionalFormatting sqref="B7">
    <cfRule type="dataBar" priority="7">
      <dataBar showValue="0">
        <cfvo type="num" val="0"/>
        <cfvo type="num" val="4"/>
        <color rgb="FF38C8CC"/>
      </dataBar>
      <extLst>
        <ext xmlns:x14="http://schemas.microsoft.com/office/spreadsheetml/2009/9/main" uri="{B025F937-C7B1-47D3-B67F-A62EFF666E3E}">
          <x14:id>{3673731D-466A-D849-A741-0E1EC25795EA}</x14:id>
        </ext>
      </extLst>
    </cfRule>
  </conditionalFormatting>
  <conditionalFormatting sqref="D7:D8">
    <cfRule type="dataBar" priority="6">
      <dataBar showValue="0">
        <cfvo type="num" val="0"/>
        <cfvo type="num" val="4"/>
        <color rgb="FF92D050"/>
      </dataBar>
      <extLst>
        <ext xmlns:x14="http://schemas.microsoft.com/office/spreadsheetml/2009/9/main" uri="{B025F937-C7B1-47D3-B67F-A62EFF666E3E}">
          <x14:id>{C4FCE3D9-8858-A246-908F-A45708953D23}</x14:id>
        </ext>
      </extLst>
    </cfRule>
  </conditionalFormatting>
  <conditionalFormatting sqref="C9:C10">
    <cfRule type="cellIs" dxfId="34" priority="4" operator="lessThan">
      <formula>0</formula>
    </cfRule>
    <cfRule type="cellIs" dxfId="33" priority="5" operator="greaterThanOrEqual">
      <formula>0</formula>
    </cfRule>
  </conditionalFormatting>
  <conditionalFormatting sqref="C13:I13">
    <cfRule type="containsText" dxfId="32" priority="3" operator="containsText" text="FAIL">
      <formula>NOT(ISERROR(SEARCH("FAIL",C13)))</formula>
    </cfRule>
  </conditionalFormatting>
  <dataValidations count="3">
    <dataValidation type="list" allowBlank="1" showInputMessage="1" showErrorMessage="1" sqref="D13" xr:uid="{2F66513F-EE1C-9B45-91B4-3983543571E9}">
      <formula1>$L$12:$M$12</formula1>
    </dataValidation>
    <dataValidation type="list" allowBlank="1" showInputMessage="1" showErrorMessage="1" error="Please input an appropriate grade (e.g. A, B+, B, C+ ...)" sqref="E13" xr:uid="{4752E3F1-D92C-0D46-86EF-C01049A4B73F}">
      <formula1>$W$10:$W$19</formula1>
    </dataValidation>
    <dataValidation type="list" allowBlank="1" showInputMessage="1" showErrorMessage="1" sqref="G13" xr:uid="{F73D2050-2062-DC42-B797-A5A1C3169BC0}">
      <formula1>$W$22:$W$27</formula1>
    </dataValidation>
  </dataValidation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673731D-466A-D849-A741-0E1EC25795EA}">
            <x14:dataBar minLength="0" maxLength="100">
              <x14:cfvo type="num">
                <xm:f>0</xm:f>
              </x14:cfvo>
              <x14:cfvo type="num">
                <xm:f>4</xm:f>
              </x14:cfvo>
              <x14:negativeFillColor rgb="FFFF0000"/>
              <x14:axisColor rgb="FF38C8CC"/>
            </x14:dataBar>
          </x14:cfRule>
          <xm:sqref>B7</xm:sqref>
        </x14:conditionalFormatting>
        <x14:conditionalFormatting xmlns:xm="http://schemas.microsoft.com/office/excel/2006/main">
          <x14:cfRule type="dataBar" id="{C4FCE3D9-8858-A246-908F-A45708953D23}">
            <x14:dataBar minLength="0" maxLength="100">
              <x14:cfvo type="num">
                <xm:f>0</xm:f>
              </x14:cfvo>
              <x14:cfvo type="num">
                <xm:f>4</xm:f>
              </x14:cfvo>
              <x14:negativeFillColor rgb="FFFF0000"/>
              <x14:axisColor rgb="FF38C8CC"/>
            </x14:dataBar>
          </x14:cfRule>
          <xm:sqref>D7:D8</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84A61-058A-8A42-963B-5359A6E32DA9}">
  <dimension ref="A1:AY27"/>
  <sheetViews>
    <sheetView zoomScale="50" zoomScaleNormal="59" workbookViewId="0">
      <selection activeCell="K25" sqref="K25"/>
    </sheetView>
  </sheetViews>
  <sheetFormatPr baseColWidth="10" defaultColWidth="7.6640625" defaultRowHeight="33" customHeight="1" x14ac:dyDescent="0.2"/>
  <cols>
    <col min="1" max="1" width="2.83203125" style="17" customWidth="1"/>
    <col min="2" max="2" width="35.6640625" style="17" customWidth="1"/>
    <col min="3" max="3" width="28.1640625" style="17" customWidth="1"/>
    <col min="4" max="4" width="32.33203125" style="17" customWidth="1"/>
    <col min="5" max="8" width="19.83203125" style="20" customWidth="1"/>
    <col min="9" max="10" width="19.83203125" style="21" customWidth="1"/>
    <col min="11" max="16" width="19.83203125" style="17" customWidth="1"/>
    <col min="17" max="17" width="17.5" style="17" customWidth="1"/>
    <col min="18" max="18" width="13.1640625" style="17" customWidth="1"/>
    <col min="19" max="19" width="23" style="17" customWidth="1"/>
    <col min="20" max="42" width="7.6640625" style="17"/>
    <col min="43" max="43" width="4.1640625" style="17" customWidth="1"/>
    <col min="44" max="44" width="2.1640625" style="17" customWidth="1"/>
    <col min="45" max="45" width="1" style="17" customWidth="1"/>
    <col min="46" max="46" width="3.5" style="17" customWidth="1"/>
    <col min="47" max="47" width="9.6640625" style="17" hidden="1" customWidth="1"/>
    <col min="48" max="49" width="7.6640625" style="17" hidden="1" customWidth="1"/>
    <col min="50" max="50" width="10.1640625" style="17" hidden="1" customWidth="1"/>
    <col min="51" max="52" width="0" style="17" hidden="1" customWidth="1"/>
    <col min="53" max="16384" width="7.6640625" style="17"/>
  </cols>
  <sheetData>
    <row r="1" spans="1:51" s="1" customFormat="1" ht="6" customHeight="1" x14ac:dyDescent="0.2">
      <c r="K1" s="1" t="s">
        <v>0</v>
      </c>
    </row>
    <row r="2" spans="1:51" s="1" customFormat="1" ht="29" customHeight="1" x14ac:dyDescent="0.2">
      <c r="A2" s="2"/>
      <c r="B2" s="16" t="s">
        <v>1</v>
      </c>
    </row>
    <row r="3" spans="1:51" s="4" customFormat="1" ht="31.5" customHeight="1" x14ac:dyDescent="0.35">
      <c r="A3" s="3"/>
      <c r="B3" s="3" t="s">
        <v>89</v>
      </c>
    </row>
    <row r="4" spans="1:51" s="1" customFormat="1" ht="6" customHeight="1" x14ac:dyDescent="0.2"/>
    <row r="5" spans="1:51" ht="6" customHeight="1" x14ac:dyDescent="0.4">
      <c r="E5" s="17"/>
      <c r="F5" s="17"/>
      <c r="G5" s="17"/>
      <c r="H5" s="17"/>
      <c r="I5" s="17"/>
      <c r="J5" s="17"/>
      <c r="K5" s="121"/>
      <c r="L5" s="22"/>
    </row>
    <row r="6" spans="1:51" ht="5" customHeight="1" x14ac:dyDescent="0.4">
      <c r="B6" s="18"/>
      <c r="E6" s="19"/>
      <c r="F6" s="19"/>
      <c r="G6" s="19"/>
      <c r="H6" s="19"/>
      <c r="I6" s="19"/>
      <c r="J6" s="19"/>
      <c r="K6" s="121"/>
      <c r="L6" s="22"/>
    </row>
    <row r="7" spans="1:51" ht="34" customHeight="1" x14ac:dyDescent="0.4">
      <c r="B7" s="68" t="s">
        <v>78</v>
      </c>
      <c r="E7" s="19"/>
      <c r="F7" s="19"/>
      <c r="G7" s="19"/>
      <c r="H7" s="19"/>
      <c r="I7" s="19"/>
      <c r="J7" s="19"/>
      <c r="K7" s="22"/>
      <c r="L7" s="22"/>
    </row>
    <row r="8" spans="1:51" ht="35" customHeight="1" x14ac:dyDescent="0.2">
      <c r="B8" s="38" t="s">
        <v>91</v>
      </c>
      <c r="E8" s="17"/>
      <c r="F8" s="122" t="s">
        <v>98</v>
      </c>
      <c r="G8" s="123"/>
      <c r="H8" s="123"/>
      <c r="I8" s="123"/>
      <c r="J8" s="123"/>
      <c r="K8" s="124"/>
      <c r="L8" s="122" t="s">
        <v>99</v>
      </c>
      <c r="M8" s="123"/>
      <c r="N8" s="123"/>
      <c r="O8" s="123"/>
      <c r="P8" s="123"/>
      <c r="Q8" s="124"/>
    </row>
    <row r="9" spans="1:51" ht="30" customHeight="1" x14ac:dyDescent="0.2">
      <c r="B9" s="23" t="s">
        <v>25</v>
      </c>
      <c r="C9" s="23" t="s">
        <v>96</v>
      </c>
      <c r="D9" s="24" t="s">
        <v>94</v>
      </c>
      <c r="E9" s="24" t="s">
        <v>3</v>
      </c>
      <c r="F9" s="24" t="s">
        <v>33</v>
      </c>
      <c r="G9" s="24" t="s">
        <v>34</v>
      </c>
      <c r="H9" s="24" t="s">
        <v>45</v>
      </c>
      <c r="I9" s="24" t="s">
        <v>35</v>
      </c>
      <c r="J9" s="24" t="s">
        <v>36</v>
      </c>
      <c r="K9" s="24" t="s">
        <v>37</v>
      </c>
      <c r="L9" s="24" t="s">
        <v>38</v>
      </c>
      <c r="M9" s="24" t="s">
        <v>39</v>
      </c>
      <c r="N9" s="24" t="s">
        <v>40</v>
      </c>
      <c r="O9" s="24" t="s">
        <v>41</v>
      </c>
      <c r="P9" s="24" t="s">
        <v>42</v>
      </c>
      <c r="Q9" s="24" t="s">
        <v>43</v>
      </c>
      <c r="R9" s="24" t="s">
        <v>44</v>
      </c>
      <c r="S9" s="69" t="s">
        <v>97</v>
      </c>
    </row>
    <row r="10" spans="1:51" ht="33" customHeight="1" x14ac:dyDescent="0.2">
      <c r="B10" s="34" t="s">
        <v>70</v>
      </c>
      <c r="C10" s="34" t="s">
        <v>23</v>
      </c>
      <c r="D10" s="35" t="s">
        <v>60</v>
      </c>
      <c r="E10" s="72" t="s">
        <v>7</v>
      </c>
      <c r="F10" s="36">
        <v>0.2</v>
      </c>
      <c r="G10" s="36">
        <v>0.1</v>
      </c>
      <c r="H10" s="36">
        <v>0.2</v>
      </c>
      <c r="I10" s="36">
        <v>0.2</v>
      </c>
      <c r="J10" s="36">
        <v>0.1</v>
      </c>
      <c r="K10" s="36">
        <v>0.2</v>
      </c>
      <c r="L10" s="37">
        <v>70</v>
      </c>
      <c r="M10" s="37">
        <v>84</v>
      </c>
      <c r="N10" s="37">
        <v>75</v>
      </c>
      <c r="O10" s="37">
        <v>90</v>
      </c>
      <c r="P10" s="37">
        <v>80</v>
      </c>
      <c r="Q10" s="37">
        <v>100</v>
      </c>
      <c r="R10" s="34">
        <f>SUMPRODUCT(Courses3[[#This Row],[C1 WEIGHTAGE]:[C6 WEIGHTAGE]],Courses3[[#This Row],[C1 SCORE]:[C6 SCORE]])</f>
        <v>83.4</v>
      </c>
      <c r="S10" s="34" t="str">
        <f>VLOOKUP(Courses3[[#This Row],[TOTAL SCORE]],$AV$11:$AW$17,2,TRUE)</f>
        <v>A</v>
      </c>
      <c r="AV10" s="25" t="s">
        <v>46</v>
      </c>
      <c r="AW10" s="26" t="s">
        <v>47</v>
      </c>
      <c r="AX10" s="27" t="s">
        <v>48</v>
      </c>
      <c r="AY10" s="28" t="s">
        <v>49</v>
      </c>
    </row>
    <row r="11" spans="1:51" ht="33" customHeight="1" x14ac:dyDescent="0.2">
      <c r="B11" s="34" t="s">
        <v>69</v>
      </c>
      <c r="C11" s="34" t="s">
        <v>23</v>
      </c>
      <c r="D11" s="34" t="s">
        <v>100</v>
      </c>
      <c r="E11" s="73" t="s">
        <v>6</v>
      </c>
      <c r="F11" s="36">
        <v>0.25</v>
      </c>
      <c r="G11" s="36">
        <v>0.25</v>
      </c>
      <c r="H11" s="36">
        <v>0.25</v>
      </c>
      <c r="I11" s="36">
        <v>0.25</v>
      </c>
      <c r="J11" s="36">
        <v>0</v>
      </c>
      <c r="K11" s="36">
        <v>0</v>
      </c>
      <c r="L11" s="37">
        <v>50</v>
      </c>
      <c r="M11" s="37">
        <v>75</v>
      </c>
      <c r="N11" s="37">
        <v>50</v>
      </c>
      <c r="O11" s="37">
        <v>75</v>
      </c>
      <c r="P11" s="37">
        <v>0</v>
      </c>
      <c r="Q11" s="37">
        <v>0</v>
      </c>
      <c r="R11" s="71">
        <f>SUMPRODUCT(Courses3[[#This Row],[C1 WEIGHTAGE]:[C6 WEIGHTAGE]],Courses3[[#This Row],[C1 SCORE]:[C6 SCORE]])</f>
        <v>62.5</v>
      </c>
      <c r="S11" s="34" t="str">
        <f>VLOOKUP(Courses3[[#This Row],[TOTAL SCORE]],$AV$11:$AW$17,2,TRUE)</f>
        <v>C</v>
      </c>
      <c r="AU11" s="29" t="s">
        <v>50</v>
      </c>
      <c r="AV11" s="30">
        <v>50</v>
      </c>
      <c r="AW11" s="31" t="s">
        <v>15</v>
      </c>
      <c r="AX11" s="32">
        <v>1</v>
      </c>
    </row>
    <row r="12" spans="1:51" ht="33" customHeight="1" x14ac:dyDescent="0.2">
      <c r="B12" s="34" t="s">
        <v>71</v>
      </c>
      <c r="C12" s="34" t="s">
        <v>21</v>
      </c>
      <c r="D12" s="34" t="s">
        <v>101</v>
      </c>
      <c r="E12" s="73" t="s">
        <v>6</v>
      </c>
      <c r="F12" s="36">
        <v>0.5</v>
      </c>
      <c r="G12" s="36">
        <v>0.5</v>
      </c>
      <c r="H12" s="36">
        <v>0</v>
      </c>
      <c r="I12" s="36">
        <v>0</v>
      </c>
      <c r="J12" s="36">
        <v>0</v>
      </c>
      <c r="K12" s="36">
        <v>0</v>
      </c>
      <c r="L12" s="37">
        <v>75</v>
      </c>
      <c r="M12" s="37">
        <v>75</v>
      </c>
      <c r="N12" s="37">
        <v>0</v>
      </c>
      <c r="O12" s="37">
        <v>0</v>
      </c>
      <c r="P12" s="37">
        <v>0</v>
      </c>
      <c r="Q12" s="37">
        <v>0</v>
      </c>
      <c r="R12" s="71">
        <f>SUMPRODUCT(Courses3[[#This Row],[C1 WEIGHTAGE]:[C6 WEIGHTAGE]],Courses3[[#This Row],[C1 SCORE]:[C6 SCORE]])</f>
        <v>75</v>
      </c>
      <c r="S12" s="34" t="str">
        <f>VLOOKUP(Courses3[[#This Row],[TOTAL SCORE]],$AV$11:$AW$17,2,TRUE)</f>
        <v>B+</v>
      </c>
      <c r="AU12" s="29" t="s">
        <v>51</v>
      </c>
      <c r="AV12" s="30">
        <v>55</v>
      </c>
      <c r="AW12" s="30" t="s">
        <v>14</v>
      </c>
      <c r="AX12" s="32">
        <v>1.5</v>
      </c>
    </row>
    <row r="13" spans="1:51" ht="33" customHeight="1" x14ac:dyDescent="0.2">
      <c r="AU13" s="29" t="s">
        <v>52</v>
      </c>
      <c r="AV13" s="30">
        <v>60</v>
      </c>
      <c r="AW13" s="30" t="s">
        <v>13</v>
      </c>
      <c r="AX13" s="32">
        <v>2</v>
      </c>
    </row>
    <row r="14" spans="1:51" ht="33" customHeight="1" x14ac:dyDescent="0.2">
      <c r="F14" s="70"/>
      <c r="AU14" s="29" t="s">
        <v>53</v>
      </c>
      <c r="AV14" s="30">
        <v>65</v>
      </c>
      <c r="AW14" s="30" t="s">
        <v>12</v>
      </c>
      <c r="AX14" s="32">
        <v>2.5</v>
      </c>
    </row>
    <row r="15" spans="1:51" ht="33" customHeight="1" x14ac:dyDescent="0.2">
      <c r="AU15" s="33" t="s">
        <v>54</v>
      </c>
      <c r="AV15" s="30">
        <v>70</v>
      </c>
      <c r="AW15" s="30" t="s">
        <v>11</v>
      </c>
      <c r="AX15" s="32">
        <v>3</v>
      </c>
    </row>
    <row r="16" spans="1:51" ht="33" customHeight="1" x14ac:dyDescent="0.2">
      <c r="AU16" s="29" t="s">
        <v>55</v>
      </c>
      <c r="AV16" s="30">
        <v>75</v>
      </c>
      <c r="AW16" s="30" t="s">
        <v>10</v>
      </c>
      <c r="AX16" s="32">
        <v>3.5</v>
      </c>
    </row>
    <row r="17" spans="47:50" ht="33" customHeight="1" x14ac:dyDescent="0.2">
      <c r="AU17" s="29" t="s">
        <v>56</v>
      </c>
      <c r="AV17" s="30">
        <v>80</v>
      </c>
      <c r="AW17" s="30" t="s">
        <v>9</v>
      </c>
      <c r="AX17" s="32">
        <v>4</v>
      </c>
    </row>
    <row r="19" spans="47:50" ht="33" customHeight="1" x14ac:dyDescent="0.2">
      <c r="AV19" s="17" t="s">
        <v>7</v>
      </c>
    </row>
    <row r="20" spans="47:50" ht="33" customHeight="1" x14ac:dyDescent="0.2">
      <c r="AV20" s="17" t="s">
        <v>6</v>
      </c>
    </row>
    <row r="22" spans="47:50" ht="33" customHeight="1" x14ac:dyDescent="0.2">
      <c r="AU22" s="17" t="s">
        <v>18</v>
      </c>
    </row>
    <row r="23" spans="47:50" ht="33" customHeight="1" x14ac:dyDescent="0.2">
      <c r="AU23" s="17" t="s">
        <v>23</v>
      </c>
    </row>
    <row r="24" spans="47:50" ht="33" customHeight="1" x14ac:dyDescent="0.2">
      <c r="AU24" s="17" t="s">
        <v>19</v>
      </c>
    </row>
    <row r="25" spans="47:50" ht="33" customHeight="1" x14ac:dyDescent="0.2">
      <c r="AU25" s="17" t="s">
        <v>20</v>
      </c>
    </row>
    <row r="26" spans="47:50" ht="33" customHeight="1" x14ac:dyDescent="0.2">
      <c r="AU26" s="17" t="s">
        <v>21</v>
      </c>
    </row>
    <row r="27" spans="47:50" ht="33" customHeight="1" x14ac:dyDescent="0.2">
      <c r="AU27" s="17" t="s">
        <v>22</v>
      </c>
    </row>
  </sheetData>
  <mergeCells count="3">
    <mergeCell ref="K5:K6"/>
    <mergeCell ref="F8:K8"/>
    <mergeCell ref="L8:Q8"/>
  </mergeCells>
  <phoneticPr fontId="13" type="noConversion"/>
  <dataValidations count="3">
    <dataValidation type="list" allowBlank="1" showInputMessage="1" showErrorMessage="1" sqref="E10:E12" xr:uid="{26E19D6C-25B3-E04A-9D1F-8ABA47017002}">
      <formula1>$AV$19:$AV$20</formula1>
    </dataValidation>
    <dataValidation type="list" allowBlank="1" showInputMessage="1" showErrorMessage="1" sqref="C10:C12" xr:uid="{26ACCEAA-DD46-2B45-87D2-D8E8FFF8F08B}">
      <formula1>$AU$22:$AU$27</formula1>
    </dataValidation>
    <dataValidation allowBlank="1" showErrorMessage="1" errorTitle="This is not a listed value." error="Please pick a value in the list." sqref="J10:K11 K12 H12" xr:uid="{40C028BA-2698-F649-AAF8-FEE820098E18}"/>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Read Me First</vt:lpstr>
      <vt:lpstr>Sample</vt:lpstr>
      <vt:lpstr>GPA</vt:lpstr>
      <vt:lpstr>Module Components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JIA WEI</dc:creator>
  <cp:lastModifiedBy>LEE JIA WEI</cp:lastModifiedBy>
  <dcterms:created xsi:type="dcterms:W3CDTF">2020-05-28T08:17:16Z</dcterms:created>
  <dcterms:modified xsi:type="dcterms:W3CDTF">2021-09-08T19:15:15Z</dcterms:modified>
</cp:coreProperties>
</file>